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4" activeTab="14"/>
  </bookViews>
  <sheets>
    <sheet name="社保基金预算封面" sheetId="1" r:id="rId1"/>
    <sheet name="预算目录" sheetId="2" r:id="rId2"/>
    <sheet name="社预01-预算总表" sheetId="3" r:id="rId3"/>
    <sheet name="社预02-企业职工养老保险预算表" sheetId="4" r:id="rId4"/>
    <sheet name="社预03-城乡居民养老保险预算表" sheetId="5" r:id="rId5"/>
    <sheet name="社预04-机关事业单位养老保险预算表" sheetId="6" r:id="rId6"/>
    <sheet name="社预05-职工医疗保险预算表" sheetId="7" r:id="rId7"/>
    <sheet name="社预06-城乡居民医保预算表" sheetId="8" r:id="rId8"/>
    <sheet name="社预07-工伤保险预算表" sheetId="9" r:id="rId9"/>
    <sheet name="社预08-失业保险预算表" sheetId="10" r:id="rId10"/>
    <sheet name="社预附01-财政对社会保险基金补助情况表" sheetId="11" r:id="rId11"/>
    <sheet name="社预附02-地方财政对企业职工养老保险基金补助情况构成表" sheetId="12" r:id="rId12"/>
    <sheet name="社预附03-基本养老保险基础资料" sheetId="13" r:id="rId13"/>
    <sheet name="社预附04-基本医疗保险基础资料表" sheetId="14" r:id="rId14"/>
    <sheet name="社预附05-失业保险、工伤保险基础资料表" sheetId="15" r:id="rId15"/>
  </sheets>
  <definedNames>
    <definedName name="_xlnm.Print_Area" localSheetId="10">'社预附01-财政对社会保险基金补助情况表'!$A$1:$I$13</definedName>
  </definedNames>
  <calcPr calcId="144525"/>
</workbook>
</file>

<file path=xl/sharedStrings.xml><?xml version="1.0" encoding="utf-8"?>
<sst xmlns="http://schemas.openxmlformats.org/spreadsheetml/2006/main" count="820" uniqueCount="356">
  <si>
    <t>附件1</t>
  </si>
  <si>
    <t xml:space="preserve">    2024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</si>
  <si>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</si>
  <si>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</si>
  <si>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</si>
  <si>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</si>
  <si>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</si>
  <si>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</si>
  <si>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</si>
  <si>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税务局：</t>
  </si>
  <si>
    <t>报送日期：</t>
  </si>
  <si>
    <t xml:space="preserve"> 日</t>
  </si>
  <si>
    <t xml:space="preserve">                 </t>
  </si>
  <si>
    <t>医疗保障局：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</si>
  <si>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</si>
  <si>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</si>
  <si>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</si>
  <si>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</si>
  <si>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税务局负责人（章）：</t>
  </si>
  <si>
    <t>社保费部门负责人（章）：</t>
  </si>
  <si>
    <t>医疗保障局负责人（章）：</t>
  </si>
  <si>
    <t>目      录</t>
  </si>
  <si>
    <t>一、2024年社会保险基金收支预算总表...........................................................</t>
  </si>
  <si>
    <t>社预01表</t>
  </si>
  <si>
    <t>二、2024年企业职工基本养老保险基金收支预算表.........................................................</t>
  </si>
  <si>
    <t>社预02表</t>
  </si>
  <si>
    <t>三、2024年城乡居民基本养老保险基金收支预算表.........................................................</t>
  </si>
  <si>
    <t>社预03表</t>
  </si>
  <si>
    <t>四、2024年机关事业单位基本养老保险基金收支预算表...................................................</t>
  </si>
  <si>
    <t>社预04表</t>
  </si>
  <si>
    <t>五、2024年职工基本医疗保险(含生育保险)基金收支预算表.........................................................</t>
  </si>
  <si>
    <t>社预05表</t>
  </si>
  <si>
    <t>六、2024年城乡居民基本医疗保险基金收支预算表...................................................</t>
  </si>
  <si>
    <t>社预06表</t>
  </si>
  <si>
    <t>七、2024年工伤保险基金收支预算表...............................................</t>
  </si>
  <si>
    <t>社预07表</t>
  </si>
  <si>
    <t>八、2024年失业保险基金收支预算表.......................................................</t>
  </si>
  <si>
    <t>社预08表</t>
  </si>
  <si>
    <t>九、2024年财政对社会保险基金补助情况表.....................................................</t>
  </si>
  <si>
    <t>社预附01表</t>
  </si>
  <si>
    <t>十、2024年地方财政对企业职工基本养老保险基金补助情况构成表.....................</t>
  </si>
  <si>
    <t>社预附02表</t>
  </si>
  <si>
    <t>十一、2024年基本养老保险基础资料表.....................................................</t>
  </si>
  <si>
    <t>社预附03表</t>
  </si>
  <si>
    <t>十二、2024年基本医疗保险基础资料表.....................................................</t>
  </si>
  <si>
    <t>社预附04表</t>
  </si>
  <si>
    <t>十三、2024年失业保险、工伤保险基础资料表.....................................................</t>
  </si>
  <si>
    <t>社预附05表</t>
  </si>
  <si>
    <t>2024年社会保险基金收支预算总表</t>
  </si>
  <si>
    <t>长治市沁源县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</si>
  <si>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</si>
  <si>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</si>
  <si>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</si>
  <si>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</si>
  <si>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</si>
  <si>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</si>
  <si>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</si>
  <si>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</si>
  <si>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</si>
  <si>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</si>
  <si>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</si>
  <si>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</si>
  <si>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</si>
  <si>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</si>
  <si>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</si>
  <si>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</si>
  <si>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</si>
  <si>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</si>
  <si>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</si>
  <si>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</si>
  <si>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</si>
  <si>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</si>
  <si>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</si>
  <si>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</si>
  <si>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</si>
  <si>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</si>
  <si>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</si>
  <si>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</si>
  <si>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2024年企业职工基本养老保险基金收支预算表</t>
  </si>
  <si>
    <t>2023年执行数</t>
  </si>
  <si>
    <t>2024年预算数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</si>
  <si>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</si>
  <si>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</si>
  <si>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</si>
  <si>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</si>
  <si>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</si>
  <si>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</si>
  <si>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</si>
  <si>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</si>
  <si>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</si>
  <si>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</si>
  <si>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五、转移收入</t>
  </si>
  <si>
    <t>五、转移支出</t>
  </si>
  <si>
    <t>六、其他收入</t>
  </si>
  <si>
    <t>六、其他支出</t>
  </si>
  <si>
    <t xml:space="preserve">    其中：滞纳金</t>
  </si>
  <si>
    <t>×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</si>
  <si>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</si>
  <si>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</si>
  <si>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</si>
  <si>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</si>
  <si>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</si>
  <si>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</si>
  <si>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</si>
  <si>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</si>
  <si>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</si>
  <si>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</si>
  <si>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</si>
  <si>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</si>
  <si>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</si>
  <si>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</si>
  <si>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</si>
  <si>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</si>
  <si>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</si>
  <si>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2024年城乡居民基本养老保险基金收支预算表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</si>
  <si>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</si>
  <si>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</si>
  <si>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</si>
  <si>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</si>
  <si>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</si>
  <si>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</si>
  <si>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</si>
  <si>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</si>
  <si>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</si>
  <si>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</si>
  <si>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</si>
  <si>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</si>
  <si>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</si>
  <si>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</si>
  <si>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</si>
  <si>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</si>
  <si>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</si>
  <si>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</si>
  <si>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</si>
  <si>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</si>
  <si>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</si>
  <si>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</si>
  <si>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</si>
  <si>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</si>
  <si>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</si>
  <si>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</si>
  <si>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2024年机关事业单位基本养老保险基金收支预算表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</si>
  <si>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</si>
  <si>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</si>
  <si>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</si>
  <si>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</si>
  <si>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</si>
  <si>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</si>
  <si>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</si>
  <si>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</si>
  <si>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</si>
  <si>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</si>
  <si>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</si>
  <si>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</si>
  <si>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</si>
  <si>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</si>
  <si>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</si>
  <si>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</si>
  <si>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</si>
  <si>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2024年职工基本医疗保险(含生育保险)基金收支预算表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</si>
  <si>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</si>
  <si>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</si>
  <si>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</si>
  <si>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</si>
  <si>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</si>
  <si>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</si>
  <si>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</si>
  <si>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</si>
  <si>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</si>
  <si>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</si>
  <si>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</si>
  <si>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</si>
  <si>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</si>
  <si>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2024年城乡居民基本医疗保险基金收支预算表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</si>
  <si>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</si>
  <si>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</si>
  <si>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</si>
  <si>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</si>
  <si>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</si>
  <si>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</si>
  <si>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</si>
  <si>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</si>
  <si>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</si>
  <si>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</si>
  <si>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</si>
  <si>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</si>
  <si>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</si>
  <si>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</si>
  <si>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</si>
  <si>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2024年工伤保险基金收支预算表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</si>
  <si>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</si>
  <si>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</si>
  <si>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</si>
  <si>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 xml:space="preserve">     其中：工伤医疗待遇支出</t>
  </si>
  <si>
    <t>二、职业伤害保障费收入（试点）</t>
  </si>
  <si>
    <t xml:space="preserve">           伤残待遇支出</t>
  </si>
  <si>
    <t>三、财政补贴收入</t>
  </si>
  <si>
    <t xml:space="preserve">           工亡待遇支出</t>
  </si>
  <si>
    <t>二、劳动能力鉴定支出</t>
  </si>
  <si>
    <t>三、工伤保险预防费用支出</t>
  </si>
  <si>
    <t>四、职业伤害保障支出（试点）</t>
  </si>
  <si>
    <t xml:space="preserve">    其中：职业伤害保障待遇支出</t>
  </si>
  <si>
    <t xml:space="preserve">          职业伤害保障劳动能力鉴定支出</t>
  </si>
  <si>
    <t xml:space="preserve">          职业伤害保障委托承办费用支出</t>
  </si>
  <si>
    <t>第 7 页</t>
  </si>
  <si>
    <t>2024年失业保险基金收支预算表</t>
  </si>
  <si>
    <t>一、失业保险费收入</t>
  </si>
  <si>
    <t>一、失业保险金支出</t>
  </si>
  <si>
    <t>二、基本医疗保险费（含生育保险费）支出</t>
  </si>
  <si>
    <t>四、职业培训和职业介绍补贴支出</t>
  </si>
  <si>
    <t>五、其他费用支出</t>
  </si>
  <si>
    <t xml:space="preserve">    其中：其他促进就业支出（东部7省、市）</t>
  </si>
  <si>
    <t xml:space="preserve">          农民合同制工人一次性生活补助和价格临时补贴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</si>
  <si>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</si>
  <si>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</si>
  <si>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</si>
  <si>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</si>
  <si>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</si>
  <si>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</si>
  <si>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</si>
  <si>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</si>
  <si>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</si>
  <si>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</si>
  <si>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</si>
  <si>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2024年财政对社会保险基金补助情况表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</si>
  <si>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</si>
  <si>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</si>
  <si>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</si>
  <si>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</si>
  <si>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</si>
  <si>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</si>
  <si>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</si>
  <si>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</si>
  <si>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</si>
  <si>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</si>
  <si>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</si>
  <si>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</si>
  <si>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</si>
  <si>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</si>
  <si>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</si>
  <si>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</si>
  <si>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</si>
  <si>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</si>
  <si>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</si>
  <si>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</si>
  <si>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</si>
  <si>
    <t>2024年地方财政对企业职工基本养老保险基金补助情况构成表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</si>
  <si>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</si>
  <si>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</si>
  <si>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</si>
  <si>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</si>
  <si>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</si>
  <si>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</si>
  <si>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</si>
  <si>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三、地（市）级</t>
  </si>
  <si>
    <t>四、县级</t>
  </si>
  <si>
    <t>第 10 页</t>
  </si>
  <si>
    <t>2024年基本养老保险基础资料表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</si>
  <si>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</si>
  <si>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</si>
  <si>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</si>
  <si>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</si>
  <si>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</si>
  <si>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</si>
  <si>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</si>
  <si>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</si>
  <si>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</si>
  <si>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</si>
  <si>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</si>
  <si>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</si>
  <si>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</si>
  <si>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</si>
  <si>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</si>
  <si>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</si>
  <si>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</si>
  <si>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</si>
  <si>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</si>
  <si>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</si>
  <si>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</si>
  <si>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</si>
  <si>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</si>
  <si>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</si>
  <si>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</si>
  <si>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</si>
  <si>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</si>
  <si>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 xml:space="preserve">  （六）人均养老金水平</t>
  </si>
  <si>
    <t>元/月</t>
  </si>
  <si>
    <t xml:space="preserve">   (四)缴费费率</t>
  </si>
  <si>
    <t>%</t>
  </si>
  <si>
    <t>三、机关事业单位基本养老保险</t>
  </si>
  <si>
    <t xml:space="preserve">       1.单位缴费费率</t>
  </si>
  <si>
    <t xml:space="preserve">       2.职工个人缴费费率</t>
  </si>
  <si>
    <t xml:space="preserve">   　  1.在职职工</t>
  </si>
  <si>
    <t xml:space="preserve">       3.以个人身份参保缴费费率</t>
  </si>
  <si>
    <t>　   　2.退休、退职人员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</si>
  <si>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</si>
  <si>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</si>
  <si>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</si>
  <si>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</si>
  <si>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</si>
  <si>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</si>
  <si>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第 11 页</t>
  </si>
  <si>
    <t>2024年基本医疗保险基础资料表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</si>
  <si>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</si>
  <si>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</si>
  <si>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</si>
  <si>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</si>
  <si>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</si>
  <si>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</si>
  <si>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</si>
  <si>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</si>
  <si>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</si>
  <si>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</si>
  <si>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</si>
  <si>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</si>
  <si>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</si>
  <si>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</si>
  <si>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</si>
  <si>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</si>
  <si>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</si>
  <si>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</si>
  <si>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</si>
  <si>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</si>
  <si>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</si>
  <si>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</si>
  <si>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</si>
  <si>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</si>
  <si>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</si>
  <si>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</si>
  <si>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</si>
  <si>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</si>
  <si>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</si>
  <si>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</si>
  <si>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</si>
  <si>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</si>
  <si>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</si>
  <si>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2024年失业保险、工伤保险基础资料表</t>
  </si>
  <si>
    <t>一、失业保险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</si>
  <si>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</si>
  <si>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</si>
  <si>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</si>
  <si>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</si>
  <si>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</si>
  <si>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</si>
  <si>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    其中：按缴费基数缴纳的工伤保险费</t>
  </si>
  <si>
    <t xml:space="preserve">   (六)全年领取失业保险金人月数</t>
  </si>
  <si>
    <t>人月</t>
  </si>
  <si>
    <t xml:space="preserve">  （七）享受工伤保险待遇全年累计人数</t>
  </si>
  <si>
    <t xml:space="preserve">   (七)代缴基本医疗保险费人月数</t>
  </si>
  <si>
    <t xml:space="preserve">    1.享受工伤医疗待遇全年累计人数</t>
  </si>
  <si>
    <t xml:space="preserve">   (八)享受稳定岗位补贴（稳岗返还）企业参加失业保险人数</t>
  </si>
  <si>
    <t xml:space="preserve">    2.享受伤残待遇全年累计人数</t>
  </si>
  <si>
    <t xml:space="preserve">   (九)享受技能提升补贴人数</t>
  </si>
  <si>
    <t xml:space="preserve">    3.工伤工亡人数</t>
  </si>
  <si>
    <t xml:space="preserve">    4.享受职业伤害保障待遇全年累计人数</t>
  </si>
  <si>
    <t>第 13 页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</si>
</sst>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\-0;;"/>
    <numFmt numFmtId="177" formatCode="#,##0_ ;\-#,##0"/>
    <numFmt numFmtId="178" formatCode="#,##0_ ;\-#,##0;;"/>
    <numFmt numFmtId="179" formatCode="#,##0.00_ ;\-#,##0.00"/>
    <numFmt numFmtId="180" formatCode="#,##0.00_ ;\-#,##0.0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3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0" borderId="31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34" applyNumberFormat="0" applyAlignment="0" applyProtection="0">
      <alignment vertical="center"/>
    </xf>
    <xf numFmtId="0" fontId="38" fillId="14" borderId="30" applyNumberFormat="0" applyAlignment="0" applyProtection="0">
      <alignment vertical="center"/>
    </xf>
    <xf numFmtId="0" fontId="39" fillId="15" borderId="35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</cellStyleXfs>
  <cellXfs count="222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8" fontId="5" fillId="2" borderId="7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177" fontId="3" fillId="2" borderId="7" xfId="49" applyNumberFormat="1" applyFont="1" applyFill="1" applyBorder="1" applyAlignment="1">
      <alignment horizontal="right" vertical="center"/>
    </xf>
    <xf numFmtId="177" fontId="3" fillId="2" borderId="8" xfId="49" applyNumberFormat="1" applyFont="1" applyFill="1" applyBorder="1" applyAlignment="1">
      <alignment horizontal="right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9" fontId="3" fillId="2" borderId="7" xfId="49" applyNumberFormat="1" applyFont="1" applyFill="1" applyBorder="1" applyAlignment="1">
      <alignment horizontal="right" vertical="center"/>
    </xf>
    <xf numFmtId="179" fontId="3" fillId="2" borderId="8" xfId="49" applyNumberFormat="1" applyFont="1" applyFill="1" applyBorder="1" applyAlignment="1">
      <alignment horizontal="right" vertical="center"/>
    </xf>
    <xf numFmtId="179" fontId="3" fillId="3" borderId="7" xfId="49" applyNumberFormat="1" applyFont="1" applyFill="1" applyBorder="1" applyAlignment="1">
      <alignment horizontal="right" vertical="center"/>
    </xf>
    <xf numFmtId="179" fontId="3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177" fontId="3" fillId="3" borderId="7" xfId="49" applyNumberFormat="1" applyFont="1" applyFill="1" applyBorder="1" applyAlignment="1">
      <alignment horizontal="right" vertical="center"/>
    </xf>
    <xf numFmtId="49" fontId="3" fillId="2" borderId="8" xfId="49" applyNumberFormat="1" applyFont="1" applyFill="1" applyBorder="1" applyAlignment="1">
      <alignment vertical="center" wrapText="1"/>
    </xf>
    <xf numFmtId="49" fontId="3" fillId="2" borderId="9" xfId="49" applyNumberFormat="1" applyFont="1" applyFill="1" applyBorder="1" applyAlignment="1">
      <alignment vertical="center" wrapText="1"/>
    </xf>
    <xf numFmtId="177" fontId="3" fillId="2" borderId="10" xfId="49" applyNumberFormat="1" applyFont="1" applyFill="1" applyBorder="1" applyAlignment="1">
      <alignment horizontal="right" vertical="center"/>
    </xf>
    <xf numFmtId="177" fontId="3" fillId="2" borderId="9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center" vertical="center" wrapText="1"/>
    </xf>
    <xf numFmtId="49" fontId="3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49" fontId="3" fillId="2" borderId="13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horizontal="center" vertical="center"/>
    </xf>
    <xf numFmtId="180" fontId="3" fillId="2" borderId="7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right" vertical="center"/>
    </xf>
    <xf numFmtId="180" fontId="3" fillId="3" borderId="7" xfId="49" applyNumberFormat="1" applyFont="1" applyFill="1" applyBorder="1" applyAlignment="1">
      <alignment horizontal="right" vertical="center"/>
    </xf>
    <xf numFmtId="178" fontId="3" fillId="2" borderId="7" xfId="49" applyNumberFormat="1" applyFont="1" applyFill="1" applyBorder="1" applyAlignment="1">
      <alignment horizontal="center" vertical="center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/>
    <xf numFmtId="49" fontId="8" fillId="2" borderId="1" xfId="49" applyNumberFormat="1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 wrapText="1"/>
    </xf>
    <xf numFmtId="0" fontId="8" fillId="2" borderId="2" xfId="49" applyFont="1" applyFill="1" applyBorder="1" applyAlignment="1">
      <alignment horizontal="center" vertical="center"/>
    </xf>
    <xf numFmtId="180" fontId="3" fillId="2" borderId="2" xfId="49" applyNumberFormat="1" applyFont="1" applyFill="1" applyBorder="1" applyAlignment="1">
      <alignment horizontal="right" vertical="center"/>
    </xf>
    <xf numFmtId="178" fontId="3" fillId="4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 wrapText="1"/>
    </xf>
    <xf numFmtId="178" fontId="3" fillId="2" borderId="2" xfId="49" applyNumberFormat="1" applyFont="1" applyFill="1" applyBorder="1" applyAlignment="1">
      <alignment horizontal="right" vertical="center"/>
    </xf>
    <xf numFmtId="180" fontId="3" fillId="4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/>
    </xf>
    <xf numFmtId="0" fontId="8" fillId="2" borderId="2" xfId="49" applyFont="1" applyFill="1" applyBorder="1" applyAlignment="1">
      <alignment vertical="center"/>
    </xf>
    <xf numFmtId="0" fontId="10" fillId="2" borderId="0" xfId="49" applyFont="1" applyFill="1"/>
    <xf numFmtId="0" fontId="8" fillId="2" borderId="14" xfId="49" applyFont="1" applyFill="1" applyBorder="1" applyAlignment="1">
      <alignment horizontal="right" vertical="center"/>
    </xf>
    <xf numFmtId="0" fontId="6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vertical="center"/>
    </xf>
    <xf numFmtId="180" fontId="8" fillId="4" borderId="2" xfId="49" applyNumberFormat="1" applyFont="1" applyFill="1" applyBorder="1" applyAlignment="1">
      <alignment horizontal="center" vertical="center"/>
    </xf>
    <xf numFmtId="180" fontId="3" fillId="2" borderId="2" xfId="49" applyNumberFormat="1" applyFont="1" applyFill="1" applyBorder="1" applyAlignment="1">
      <alignment horizontal="right" vertical="center" wrapText="1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80" fontId="3" fillId="2" borderId="4" xfId="49" applyNumberFormat="1" applyFont="1" applyFill="1" applyBorder="1" applyAlignment="1">
      <alignment horizontal="right" vertical="center"/>
    </xf>
    <xf numFmtId="49" fontId="3" fillId="2" borderId="15" xfId="49" applyNumberFormat="1" applyFont="1" applyFill="1" applyBorder="1" applyAlignment="1">
      <alignment vertical="center"/>
    </xf>
    <xf numFmtId="180" fontId="3" fillId="2" borderId="16" xfId="49" applyNumberFormat="1" applyFont="1" applyFill="1" applyBorder="1" applyAlignment="1">
      <alignment horizontal="right" vertical="center"/>
    </xf>
    <xf numFmtId="180" fontId="3" fillId="2" borderId="16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vertical="center"/>
    </xf>
    <xf numFmtId="180" fontId="3" fillId="2" borderId="1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horizontal="center" vertical="center"/>
    </xf>
    <xf numFmtId="49" fontId="11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/>
    </xf>
    <xf numFmtId="180" fontId="3" fillId="3" borderId="18" xfId="49" applyNumberFormat="1" applyFont="1" applyFill="1" applyBorder="1" applyAlignment="1">
      <alignment horizontal="right" vertical="center"/>
    </xf>
    <xf numFmtId="180" fontId="3" fillId="3" borderId="16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11" fillId="2" borderId="10" xfId="49" applyNumberFormat="1" applyFont="1" applyFill="1" applyBorder="1" applyAlignment="1">
      <alignment horizontal="center" vertical="center"/>
    </xf>
    <xf numFmtId="49" fontId="11" fillId="2" borderId="8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180" fontId="3" fillId="3" borderId="2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vertical="center" wrapText="1"/>
    </xf>
    <xf numFmtId="49" fontId="3" fillId="2" borderId="20" xfId="49" applyNumberFormat="1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180" fontId="3" fillId="2" borderId="2" xfId="49" applyNumberFormat="1" applyFont="1" applyFill="1" applyBorder="1" applyAlignment="1">
      <alignment horizontal="center" vertical="center"/>
    </xf>
    <xf numFmtId="180" fontId="3" fillId="2" borderId="4" xfId="49" applyNumberFormat="1" applyFont="1" applyFill="1" applyBorder="1" applyAlignment="1">
      <alignment horizontal="center" vertical="center"/>
    </xf>
    <xf numFmtId="49" fontId="3" fillId="2" borderId="18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20" xfId="49" applyNumberFormat="1" applyFont="1" applyFill="1" applyBorder="1" applyAlignment="1">
      <alignment vertical="center"/>
    </xf>
    <xf numFmtId="49" fontId="3" fillId="2" borderId="4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 shrinkToFit="1"/>
    </xf>
    <xf numFmtId="49" fontId="3" fillId="2" borderId="18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8" xfId="49" applyNumberFormat="1" applyFont="1" applyFill="1" applyBorder="1" applyAlignment="1">
      <alignment vertical="center" shrinkToFit="1"/>
    </xf>
    <xf numFmtId="180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0" fontId="3" fillId="2" borderId="12" xfId="49" applyFont="1" applyFill="1" applyBorder="1"/>
    <xf numFmtId="0" fontId="3" fillId="2" borderId="12" xfId="49" applyFont="1" applyFill="1" applyBorder="1" applyAlignment="1">
      <alignment horizontal="left"/>
    </xf>
    <xf numFmtId="49" fontId="4" fillId="2" borderId="21" xfId="49" applyNumberFormat="1" applyFont="1" applyFill="1" applyBorder="1" applyAlignment="1">
      <alignment horizontal="center" vertical="center"/>
    </xf>
    <xf numFmtId="49" fontId="4" fillId="2" borderId="22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49" fontId="3" fillId="2" borderId="10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5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/>
    </xf>
    <xf numFmtId="0" fontId="3" fillId="2" borderId="0" xfId="49" applyFont="1" applyFill="1"/>
    <xf numFmtId="49" fontId="12" fillId="2" borderId="0" xfId="49" applyNumberFormat="1" applyFont="1" applyFill="1" applyAlignment="1">
      <alignment horizontal="center" vertical="center"/>
    </xf>
    <xf numFmtId="180" fontId="3" fillId="2" borderId="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25" xfId="49" applyNumberFormat="1" applyFont="1" applyFill="1" applyBorder="1" applyAlignment="1">
      <alignment horizontal="center" vertical="center"/>
    </xf>
    <xf numFmtId="179" fontId="3" fillId="2" borderId="10" xfId="49" applyNumberFormat="1" applyFont="1" applyFill="1" applyBorder="1" applyAlignment="1">
      <alignment horizontal="center" vertical="center"/>
    </xf>
    <xf numFmtId="49" fontId="3" fillId="2" borderId="24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80" fontId="3" fillId="2" borderId="10" xfId="49" applyNumberFormat="1" applyFont="1" applyFill="1" applyBorder="1" applyAlignment="1">
      <alignment horizontal="right" vertical="center"/>
    </xf>
    <xf numFmtId="180" fontId="3" fillId="3" borderId="11" xfId="49" applyNumberFormat="1" applyFont="1" applyFill="1" applyBorder="1" applyAlignment="1">
      <alignment horizontal="right" vertical="center"/>
    </xf>
    <xf numFmtId="180" fontId="3" fillId="2" borderId="9" xfId="49" applyNumberFormat="1" applyFont="1" applyFill="1" applyBorder="1" applyAlignment="1">
      <alignment horizontal="right" vertical="center"/>
    </xf>
    <xf numFmtId="180" fontId="3" fillId="3" borderId="6" xfId="49" applyNumberFormat="1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horizontal="center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16" xfId="49" applyNumberFormat="1" applyFont="1" applyFill="1" applyBorder="1" applyAlignment="1">
      <alignment vertical="center"/>
    </xf>
    <xf numFmtId="49" fontId="3" fillId="2" borderId="27" xfId="49" applyNumberFormat="1" applyFont="1" applyFill="1" applyBorder="1" applyAlignment="1">
      <alignment vertical="center"/>
    </xf>
    <xf numFmtId="180" fontId="3" fillId="2" borderId="27" xfId="49" applyNumberFormat="1" applyFont="1" applyFill="1" applyBorder="1" applyAlignment="1">
      <alignment horizontal="right" vertical="center"/>
    </xf>
    <xf numFmtId="180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3" fillId="2" borderId="12" xfId="49" applyNumberFormat="1" applyFont="1" applyFill="1" applyBorder="1"/>
    <xf numFmtId="179" fontId="3" fillId="2" borderId="6" xfId="49" applyNumberFormat="1" applyFont="1" applyFill="1" applyBorder="1" applyAlignment="1">
      <alignment horizontal="right" vertical="center"/>
    </xf>
    <xf numFmtId="179" fontId="3" fillId="2" borderId="10" xfId="49" applyNumberFormat="1" applyFont="1" applyFill="1" applyBorder="1" applyAlignment="1">
      <alignment horizontal="right" vertical="center"/>
    </xf>
    <xf numFmtId="179" fontId="3" fillId="2" borderId="2" xfId="49" applyNumberFormat="1" applyFont="1" applyFill="1" applyBorder="1" applyAlignment="1">
      <alignment horizontal="right" vertical="center"/>
    </xf>
    <xf numFmtId="179" fontId="3" fillId="2" borderId="11" xfId="49" applyNumberFormat="1" applyFont="1" applyFill="1" applyBorder="1" applyAlignment="1">
      <alignment horizontal="right" vertical="center"/>
    </xf>
    <xf numFmtId="180" fontId="3" fillId="2" borderId="11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horizontal="left" vertical="center"/>
    </xf>
    <xf numFmtId="179" fontId="3" fillId="2" borderId="19" xfId="49" applyNumberFormat="1" applyFont="1" applyFill="1" applyBorder="1" applyAlignment="1">
      <alignment horizontal="right" vertical="center"/>
    </xf>
    <xf numFmtId="180" fontId="3" fillId="3" borderId="10" xfId="49" applyNumberFormat="1" applyFont="1" applyFill="1" applyBorder="1" applyAlignment="1">
      <alignment horizontal="right" vertical="center"/>
    </xf>
    <xf numFmtId="180" fontId="3" fillId="3" borderId="9" xfId="49" applyNumberFormat="1" applyFont="1" applyFill="1" applyBorder="1" applyAlignment="1">
      <alignment horizontal="right" vertical="center"/>
    </xf>
    <xf numFmtId="180" fontId="3" fillId="2" borderId="11" xfId="49" applyNumberFormat="1" applyFont="1" applyFill="1" applyBorder="1" applyAlignment="1">
      <alignment horizontal="center" vertical="center"/>
    </xf>
    <xf numFmtId="180" fontId="3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0" fontId="14" fillId="2" borderId="0" xfId="49" applyFont="1" applyFill="1"/>
    <xf numFmtId="49" fontId="7" fillId="2" borderId="0" xfId="49" applyNumberFormat="1" applyFont="1" applyFill="1"/>
    <xf numFmtId="49" fontId="7" fillId="2" borderId="13" xfId="49" applyNumberFormat="1" applyFont="1" applyFill="1" applyBorder="1"/>
    <xf numFmtId="49" fontId="4" fillId="2" borderId="6" xfId="49" applyNumberFormat="1" applyFont="1" applyFill="1" applyBorder="1" applyAlignment="1">
      <alignment horizontal="center" vertical="center" wrapText="1"/>
    </xf>
    <xf numFmtId="49" fontId="4" fillId="2" borderId="26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7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11" fillId="2" borderId="0" xfId="49" applyFont="1" applyFill="1" applyAlignment="1">
      <alignment vertical="center"/>
    </xf>
    <xf numFmtId="49" fontId="11" fillId="2" borderId="0" xfId="49" applyNumberFormat="1" applyFont="1" applyFill="1" applyAlignment="1">
      <alignment horizontal="right"/>
    </xf>
    <xf numFmtId="0" fontId="11" fillId="2" borderId="0" xfId="49" applyFont="1" applyFill="1" applyAlignment="1">
      <alignment horizontal="right" vertical="center"/>
    </xf>
    <xf numFmtId="0" fontId="11" fillId="0" borderId="0" xfId="49" applyFont="1" applyFill="1"/>
    <xf numFmtId="0" fontId="15" fillId="0" borderId="0" xfId="49" applyFont="1" applyFill="1" applyAlignment="1">
      <alignment horizontal="center" vertical="center"/>
    </xf>
    <xf numFmtId="0" fontId="16" fillId="0" borderId="0" xfId="49" applyFont="1" applyFill="1" applyAlignment="1">
      <alignment horizontal="center" vertical="center"/>
    </xf>
    <xf numFmtId="0" fontId="8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7" fillId="0" borderId="0" xfId="49" applyFont="1" applyFill="1"/>
    <xf numFmtId="0" fontId="7" fillId="0" borderId="0" xfId="49" applyFont="1" applyFill="1" applyAlignment="1">
      <alignment horizontal="left" vertical="center"/>
    </xf>
    <xf numFmtId="0" fontId="17" fillId="2" borderId="0" xfId="49" applyFont="1" applyFill="1" applyAlignment="1">
      <alignment horizontal="right" vertical="center"/>
    </xf>
    <xf numFmtId="0" fontId="15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left" vertical="center"/>
    </xf>
    <xf numFmtId="49" fontId="3" fillId="2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vertical="center"/>
    </xf>
    <xf numFmtId="0" fontId="20" fillId="2" borderId="0" xfId="49" applyFont="1" applyFill="1" applyAlignment="1">
      <alignment horizontal="left" vertical="center"/>
    </xf>
    <xf numFmtId="0" fontId="3" fillId="2" borderId="29" xfId="49" applyFont="1" applyFill="1" applyBorder="1" applyAlignment="1">
      <alignment vertical="center"/>
    </xf>
    <xf numFmtId="0" fontId="21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11" fillId="2" borderId="0" xfId="49" applyFont="1" applyFill="1"/>
    <xf numFmtId="0" fontId="22" fillId="2" borderId="0" xfId="49" applyFont="1" applyFill="1" applyAlignment="1">
      <alignment horizontal="center" vertical="center"/>
    </xf>
    <xf numFmtId="0" fontId="22" fillId="2" borderId="29" xfId="49" applyFont="1" applyFill="1" applyBorder="1" applyAlignment="1">
      <alignment horizontal="center" vertical="center"/>
    </xf>
    <xf numFmtId="176" fontId="3" fillId="2" borderId="28" xfId="49" applyNumberFormat="1" applyFont="1" applyFill="1" applyBorder="1" applyAlignment="1">
      <alignment horizontal="center" vertical="center"/>
    </xf>
    <xf numFmtId="178" fontId="3" fillId="2" borderId="28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176" fontId="3" fillId="2" borderId="0" xfId="49" applyNumberFormat="1" applyFont="1" applyFill="1" applyAlignment="1">
      <alignment horizontal="center" vertical="center"/>
    </xf>
    <xf numFmtId="177" fontId="23" fillId="2" borderId="28" xfId="49" applyNumberFormat="1" applyFont="1" applyFill="1" applyBorder="1" applyAlignment="1">
      <alignment horizontal="right" vertical="center"/>
    </xf>
    <xf numFmtId="0" fontId="11" fillId="2" borderId="0" xfId="49" applyFont="1" applyFill="1" applyAlignment="1">
      <alignment horizontal="center" vertical="center"/>
    </xf>
    <xf numFmtId="49" fontId="11" fillId="2" borderId="28" xfId="49" applyNumberFormat="1" applyFont="1" applyFill="1" applyBorder="1" applyAlignment="1">
      <alignment vertical="center"/>
    </xf>
    <xf numFmtId="0" fontId="3" fillId="2" borderId="28" xfId="49" applyFont="1" applyFill="1" applyBorder="1" applyAlignment="1">
      <alignment horizontal="center" vertical="center"/>
    </xf>
    <xf numFmtId="0" fontId="11" fillId="2" borderId="29" xfId="49" applyFont="1" applyFill="1" applyBorder="1"/>
    <xf numFmtId="0" fontId="22" fillId="2" borderId="0" xfId="49" applyFont="1" applyFill="1"/>
    <xf numFmtId="0" fontId="22" fillId="2" borderId="29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zoomScalePageLayoutView="60" workbookViewId="0">
      <pane topLeftCell="A3" activePane="bottomRight" state="frozen"/>
      <selection activeCell="U8" sqref="U8"/>
    </sheetView>
  </sheetViews>
  <sheetFormatPr defaultColWidth="8" defaultRowHeight="13.5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77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83"/>
      <c r="P1" s="183"/>
      <c r="Q1" s="183"/>
      <c r="R1" s="183"/>
    </row>
    <row r="2" ht="48" customHeight="1" spans="1:18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3"/>
      <c r="P2" s="183"/>
      <c r="Q2" s="183"/>
      <c r="R2" s="183"/>
    </row>
    <row r="3" ht="48" customHeight="1" spans="1:18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83"/>
      <c r="P3" s="183"/>
      <c r="Q3" s="183"/>
      <c r="R3" s="183"/>
    </row>
    <row r="4" ht="21" customHeight="1" spans="1:18">
      <c r="A4" s="198"/>
      <c r="B4" s="98"/>
      <c r="C4" s="98"/>
      <c r="D4" s="199"/>
      <c r="E4" s="199"/>
      <c r="F4" s="199"/>
      <c r="G4" s="199"/>
      <c r="H4" s="199"/>
      <c r="I4" s="199" t="s">
        <v>2</v>
      </c>
      <c r="J4" s="211">
        <v>0</v>
      </c>
      <c r="K4" s="199" t="s">
        <v>3</v>
      </c>
      <c r="L4" s="212">
        <v>0</v>
      </c>
      <c r="M4" s="199" t="s">
        <v>4</v>
      </c>
      <c r="N4" s="211">
        <v>0</v>
      </c>
      <c r="O4" s="199" t="s">
        <v>5</v>
      </c>
      <c r="P4" s="199"/>
      <c r="Q4" s="199"/>
      <c r="R4" s="199"/>
    </row>
    <row r="5" ht="21" customHeight="1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21" customHeight="1" spans="1:18">
      <c r="A6" s="200" t="s">
        <v>6</v>
      </c>
      <c r="B6" s="98" t="s">
        <v>7</v>
      </c>
      <c r="C6" s="201"/>
      <c r="D6" s="202"/>
      <c r="E6" s="202"/>
      <c r="F6" s="202"/>
      <c r="G6" s="202"/>
      <c r="H6" s="202"/>
      <c r="I6" s="199"/>
      <c r="J6" s="202"/>
      <c r="K6" s="199"/>
      <c r="L6" s="202"/>
      <c r="M6" s="199"/>
      <c r="N6" s="199"/>
      <c r="O6" s="199"/>
      <c r="P6" s="199"/>
      <c r="Q6" s="199"/>
      <c r="R6" s="199"/>
    </row>
    <row r="7" ht="21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21" customHeight="1" spans="1:18">
      <c r="A8" s="198"/>
      <c r="B8" s="98" t="s">
        <v>8</v>
      </c>
      <c r="C8" s="201"/>
      <c r="D8" s="199"/>
      <c r="E8" s="199"/>
      <c r="F8" s="199"/>
      <c r="G8" s="199"/>
      <c r="H8" s="199"/>
      <c r="I8" s="213"/>
      <c r="J8" s="214"/>
      <c r="K8" s="199"/>
      <c r="L8" s="214"/>
      <c r="M8" s="199"/>
      <c r="N8" s="214"/>
      <c r="O8" s="199"/>
      <c r="P8" s="199"/>
      <c r="Q8" s="199"/>
      <c r="R8" s="199"/>
    </row>
    <row r="9" ht="21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21" customHeight="1" spans="1:18">
      <c r="A10" s="50"/>
      <c r="B10" s="98" t="s">
        <v>9</v>
      </c>
      <c r="C10" s="201"/>
      <c r="D10" s="203"/>
      <c r="E10" s="203"/>
      <c r="F10" s="203"/>
      <c r="G10" s="203"/>
      <c r="H10" s="203"/>
      <c r="I10" s="199" t="s">
        <v>10</v>
      </c>
      <c r="J10" s="215">
        <v>0</v>
      </c>
      <c r="K10" s="216" t="s">
        <v>3</v>
      </c>
      <c r="L10" s="215">
        <v>0</v>
      </c>
      <c r="M10" s="216" t="s">
        <v>4</v>
      </c>
      <c r="N10" s="215">
        <v>0</v>
      </c>
      <c r="O10" s="216" t="s">
        <v>11</v>
      </c>
      <c r="P10" s="203"/>
      <c r="Q10" s="203"/>
      <c r="R10" s="50"/>
    </row>
    <row r="11" ht="21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21" customHeight="1" spans="1:18">
      <c r="A12" s="200" t="s">
        <v>12</v>
      </c>
      <c r="B12" s="98" t="s">
        <v>13</v>
      </c>
      <c r="C12" s="201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</row>
    <row r="13" ht="21" customHeight="1" spans="1:18">
      <c r="A13" s="204"/>
      <c r="B13" s="98"/>
      <c r="C13" s="205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98"/>
      <c r="P13" s="98"/>
      <c r="Q13" s="98"/>
      <c r="R13" s="98"/>
    </row>
    <row r="14" ht="21" customHeight="1" spans="1:18">
      <c r="A14" s="206"/>
      <c r="B14" s="202" t="s">
        <v>14</v>
      </c>
      <c r="C14" s="201"/>
      <c r="D14" s="199"/>
      <c r="E14" s="199"/>
      <c r="F14" s="199"/>
      <c r="G14" s="199"/>
      <c r="H14" s="199"/>
      <c r="I14" s="199" t="s">
        <v>15</v>
      </c>
      <c r="J14" s="217"/>
      <c r="K14" s="218"/>
      <c r="L14" s="218"/>
      <c r="M14" s="199" t="s">
        <v>16</v>
      </c>
      <c r="N14" s="199"/>
      <c r="O14" s="98"/>
      <c r="P14" s="98"/>
      <c r="Q14" s="201"/>
      <c r="R14" s="98"/>
    </row>
    <row r="15" ht="21" customHeight="1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31.5" customHeight="1" spans="1:18">
      <c r="A16" s="206"/>
      <c r="B16" s="207" t="s">
        <v>17</v>
      </c>
      <c r="C16" s="201"/>
      <c r="D16" s="199"/>
      <c r="E16" s="199"/>
      <c r="F16" s="199"/>
      <c r="G16" s="199"/>
      <c r="H16" s="199"/>
      <c r="I16" s="199" t="s">
        <v>15</v>
      </c>
      <c r="J16" s="217"/>
      <c r="K16" s="218"/>
      <c r="L16" s="218"/>
      <c r="M16" s="199" t="s">
        <v>16</v>
      </c>
      <c r="N16" s="199"/>
      <c r="O16" s="98"/>
      <c r="P16" s="98"/>
      <c r="Q16" s="201"/>
      <c r="R16" s="98"/>
    </row>
    <row r="17" ht="21" customHeight="1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21" customHeight="1" spans="1:18">
      <c r="A18" s="50"/>
      <c r="B18" s="207" t="s">
        <v>18</v>
      </c>
      <c r="C18" s="201"/>
      <c r="D18" s="199"/>
      <c r="E18" s="199"/>
      <c r="F18" s="199"/>
      <c r="G18" s="199"/>
      <c r="H18" s="199"/>
      <c r="I18" s="199" t="s">
        <v>19</v>
      </c>
      <c r="J18" s="201"/>
      <c r="K18" s="201"/>
      <c r="L18" s="201"/>
      <c r="M18" s="199" t="s">
        <v>16</v>
      </c>
      <c r="N18" s="98"/>
      <c r="O18" s="98"/>
      <c r="P18" s="98"/>
      <c r="Q18" s="201"/>
      <c r="R18" s="50"/>
    </row>
    <row r="19" ht="21" customHeight="1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21" customHeight="1" spans="1:18">
      <c r="A20" s="206"/>
      <c r="B20" s="207" t="s">
        <v>20</v>
      </c>
      <c r="C20" s="201"/>
      <c r="D20" s="199"/>
      <c r="E20" s="199"/>
      <c r="F20" s="199"/>
      <c r="G20" s="199"/>
      <c r="H20" s="199"/>
      <c r="I20" s="199" t="s">
        <v>15</v>
      </c>
      <c r="J20" s="201"/>
      <c r="K20" s="201"/>
      <c r="L20" s="201"/>
      <c r="M20" s="199" t="s">
        <v>16</v>
      </c>
      <c r="N20" s="98"/>
      <c r="O20" s="98"/>
      <c r="P20" s="98"/>
      <c r="Q20" s="201"/>
      <c r="R20" s="98"/>
    </row>
    <row r="21" ht="21" customHeight="1" spans="1:18">
      <c r="A21" s="208"/>
      <c r="B21" s="209"/>
      <c r="C21" s="210"/>
      <c r="D21" s="209"/>
      <c r="E21" s="209"/>
      <c r="F21" s="209"/>
      <c r="G21" s="209"/>
      <c r="H21" s="209"/>
      <c r="I21" s="209"/>
      <c r="J21" s="219"/>
      <c r="K21" s="210"/>
      <c r="L21" s="210"/>
      <c r="M21" s="209"/>
      <c r="N21" s="220"/>
      <c r="O21" s="220"/>
      <c r="P21" s="220"/>
      <c r="Q21" s="221"/>
      <c r="R21" s="220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76" fitToHeight="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205</v>
      </c>
      <c r="B1" s="3"/>
      <c r="C1" s="3"/>
      <c r="D1" s="3"/>
      <c r="E1" s="3"/>
      <c r="F1" s="3"/>
    </row>
    <row r="2" ht="21" customHeight="1" spans="1:6">
      <c r="A2" s="75"/>
      <c r="B2" s="75"/>
      <c r="C2" s="75"/>
      <c r="D2" s="75"/>
      <c r="E2" s="76" t="s">
        <v>37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206</v>
      </c>
      <c r="B5" s="59">
        <v>0</v>
      </c>
      <c r="C5" s="59">
        <v>0</v>
      </c>
      <c r="D5" s="78" t="s">
        <v>207</v>
      </c>
      <c r="E5" s="59">
        <v>0</v>
      </c>
      <c r="F5" s="59">
        <v>0</v>
      </c>
    </row>
    <row r="6" ht="28.5" customHeight="1" spans="1:6">
      <c r="A6" s="10" t="s">
        <v>83</v>
      </c>
      <c r="B6" s="59">
        <v>0</v>
      </c>
      <c r="C6" s="59">
        <v>0</v>
      </c>
      <c r="D6" s="79" t="s">
        <v>208</v>
      </c>
      <c r="E6" s="59">
        <v>0</v>
      </c>
      <c r="F6" s="59">
        <v>0</v>
      </c>
    </row>
    <row r="7" ht="28.5" customHeight="1" spans="1:6">
      <c r="A7" s="10" t="s">
        <v>87</v>
      </c>
      <c r="B7" s="59">
        <v>0</v>
      </c>
      <c r="C7" s="59">
        <v>0</v>
      </c>
      <c r="D7" s="78" t="s">
        <v>88</v>
      </c>
      <c r="E7" s="59">
        <v>0</v>
      </c>
      <c r="F7" s="59">
        <v>0</v>
      </c>
    </row>
    <row r="8" ht="28.5" customHeight="1" spans="1:6">
      <c r="A8" s="10" t="s">
        <v>145</v>
      </c>
      <c r="B8" s="59">
        <v>0</v>
      </c>
      <c r="C8" s="59">
        <v>0</v>
      </c>
      <c r="D8" s="78" t="s">
        <v>209</v>
      </c>
      <c r="E8" s="59">
        <v>0</v>
      </c>
      <c r="F8" s="59">
        <v>0</v>
      </c>
    </row>
    <row r="9" ht="28.5" customHeight="1" spans="1:6">
      <c r="A9" s="10" t="s">
        <v>146</v>
      </c>
      <c r="B9" s="80">
        <v>0</v>
      </c>
      <c r="C9" s="80">
        <v>0</v>
      </c>
      <c r="D9" s="78" t="s">
        <v>210</v>
      </c>
      <c r="E9" s="59">
        <v>0</v>
      </c>
      <c r="F9" s="59">
        <v>0</v>
      </c>
    </row>
    <row r="10" ht="28.5" customHeight="1" spans="1:6">
      <c r="A10" s="81" t="s">
        <v>95</v>
      </c>
      <c r="B10" s="82">
        <v>0</v>
      </c>
      <c r="C10" s="82">
        <v>0</v>
      </c>
      <c r="D10" s="79" t="s">
        <v>211</v>
      </c>
      <c r="E10" s="59">
        <v>0</v>
      </c>
      <c r="F10" s="59">
        <v>0</v>
      </c>
    </row>
    <row r="11" ht="28.5" customHeight="1" spans="1:6">
      <c r="A11" s="83" t="s">
        <v>96</v>
      </c>
      <c r="B11" s="83" t="s">
        <v>96</v>
      </c>
      <c r="C11" s="83" t="s">
        <v>96</v>
      </c>
      <c r="D11" s="84" t="s">
        <v>212</v>
      </c>
      <c r="E11" s="80">
        <v>0</v>
      </c>
      <c r="F11" s="80">
        <v>0</v>
      </c>
    </row>
    <row r="12" ht="28.5" customHeight="1" spans="1:6">
      <c r="A12" s="85" t="s">
        <v>96</v>
      </c>
      <c r="B12" s="83" t="s">
        <v>96</v>
      </c>
      <c r="C12" s="83" t="s">
        <v>96</v>
      </c>
      <c r="D12" s="86" t="s">
        <v>213</v>
      </c>
      <c r="E12" s="87">
        <v>0</v>
      </c>
      <c r="F12" s="87">
        <v>0</v>
      </c>
    </row>
    <row r="13" ht="28.5" customHeight="1" spans="1:6">
      <c r="A13" s="88" t="s">
        <v>96</v>
      </c>
      <c r="B13" s="89" t="s">
        <v>96</v>
      </c>
      <c r="C13" s="89" t="s">
        <v>96</v>
      </c>
      <c r="D13" s="86" t="s">
        <v>214</v>
      </c>
      <c r="E13" s="59">
        <v>0</v>
      </c>
      <c r="F13" s="59">
        <v>0</v>
      </c>
    </row>
    <row r="14" ht="28.5" customHeight="1" spans="1:6">
      <c r="A14" s="88" t="s">
        <v>96</v>
      </c>
      <c r="B14" s="89" t="s">
        <v>96</v>
      </c>
      <c r="C14" s="89" t="s">
        <v>96</v>
      </c>
      <c r="D14" s="90" t="s">
        <v>215</v>
      </c>
      <c r="E14" s="59">
        <v>0</v>
      </c>
      <c r="F14" s="59">
        <v>0</v>
      </c>
    </row>
    <row r="15" ht="28.5" customHeight="1" spans="1:6">
      <c r="A15" s="88" t="s">
        <v>96</v>
      </c>
      <c r="B15" s="89" t="s">
        <v>96</v>
      </c>
      <c r="C15" s="89" t="s">
        <v>96</v>
      </c>
      <c r="D15" s="91" t="s">
        <v>216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B5+B6+B7+B8+B9</f>
        <v>0</v>
      </c>
      <c r="C16" s="93">
        <f>C5+C6+C7+C8+C9</f>
        <v>0</v>
      </c>
      <c r="D16" s="92" t="s">
        <v>217</v>
      </c>
      <c r="E16" s="93">
        <f>E5+E6+E7+E8+E9+E12+E13+E14+E15</f>
        <v>0</v>
      </c>
      <c r="F16" s="93">
        <f>F5+F6+F7+F8+F9+F12+F13+F14+F15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10" t="s">
        <v>218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10" t="s">
        <v>219</v>
      </c>
      <c r="E18" s="80">
        <v>0</v>
      </c>
      <c r="F18" s="80">
        <v>0</v>
      </c>
    </row>
    <row r="19" ht="28.5" customHeight="1" spans="1:6">
      <c r="A19" s="10" t="s">
        <v>153</v>
      </c>
      <c r="B19" s="94">
        <f>B16+B17+B18</f>
        <v>0</v>
      </c>
      <c r="C19" s="94">
        <f>C16+C17+C18</f>
        <v>0</v>
      </c>
      <c r="D19" s="10" t="s">
        <v>220</v>
      </c>
      <c r="E19" s="94">
        <f>E16+E17+E18</f>
        <v>0</v>
      </c>
      <c r="F19" s="94">
        <f>F16+F17+F18</f>
        <v>0</v>
      </c>
    </row>
    <row r="20" ht="28.5" customHeight="1" spans="1:6">
      <c r="A20" s="95" t="s">
        <v>96</v>
      </c>
      <c r="B20" s="96" t="s">
        <v>96</v>
      </c>
      <c r="C20" s="97" t="s">
        <v>96</v>
      </c>
      <c r="D20" s="10" t="s">
        <v>221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10" t="s">
        <v>222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" t="s">
        <v>112</v>
      </c>
      <c r="E22" s="93">
        <f>E19+E21</f>
        <v>0</v>
      </c>
      <c r="F22" s="93">
        <f>F19+F21</f>
        <v>0</v>
      </c>
    </row>
    <row r="23" ht="28.5" customHeight="1" spans="1:6">
      <c r="A23" s="98"/>
      <c r="B23" s="98"/>
      <c r="C23" s="98"/>
      <c r="D23" s="98"/>
      <c r="E23" s="98"/>
      <c r="F23" s="77" t="s">
        <v>223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74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60" workbookViewId="0">
      <pane topLeftCell="E1" activePane="bottomRight" state="frozen"/>
      <selection activeCell="K12" sqref="K12"/>
    </sheetView>
  </sheetViews>
  <sheetFormatPr defaultColWidth="8" defaultRowHeight="13.5"/>
  <cols>
    <col min="1" max="1" width="25.875" style="1" customWidth="1"/>
    <col min="2" max="2" width="20.75" style="1" customWidth="1"/>
    <col min="3" max="5" width="19" style="1" customWidth="1"/>
    <col min="6" max="9" width="20.75" style="1" customWidth="1"/>
  </cols>
  <sheetData>
    <row r="1" ht="31.5" customHeight="1" spans="1:9">
      <c r="A1" s="69" t="s">
        <v>224</v>
      </c>
      <c r="B1" s="50"/>
      <c r="C1" s="50"/>
      <c r="D1" s="50"/>
      <c r="E1" s="50"/>
      <c r="F1" s="50"/>
      <c r="G1" s="50"/>
      <c r="H1" s="50"/>
      <c r="I1" s="50"/>
    </row>
    <row r="2" ht="31.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21" customHeight="1" spans="1:9">
      <c r="A3" s="70"/>
      <c r="B3" s="70"/>
      <c r="C3" s="70"/>
      <c r="D3" s="70"/>
      <c r="E3" s="70"/>
      <c r="F3" s="70"/>
      <c r="G3" s="71"/>
      <c r="H3" s="70"/>
      <c r="I3" s="71" t="s">
        <v>39</v>
      </c>
    </row>
    <row r="4" ht="21" customHeight="1" spans="1:9">
      <c r="A4" s="51" t="s">
        <v>49</v>
      </c>
      <c r="B4" s="72"/>
      <c r="C4" s="72"/>
      <c r="D4" s="72"/>
      <c r="E4" s="72"/>
      <c r="F4" s="72"/>
      <c r="G4" s="54"/>
      <c r="H4" s="72"/>
      <c r="I4" s="54" t="s">
        <v>50</v>
      </c>
    </row>
    <row r="5" ht="42.75" customHeight="1" spans="1:9">
      <c r="A5" s="56" t="s">
        <v>225</v>
      </c>
      <c r="B5" s="56" t="s">
        <v>52</v>
      </c>
      <c r="C5" s="55" t="s">
        <v>226</v>
      </c>
      <c r="D5" s="55" t="s">
        <v>227</v>
      </c>
      <c r="E5" s="55" t="s">
        <v>228</v>
      </c>
      <c r="F5" s="55" t="s">
        <v>229</v>
      </c>
      <c r="G5" s="55" t="s">
        <v>230</v>
      </c>
      <c r="H5" s="55" t="s">
        <v>58</v>
      </c>
      <c r="I5" s="55" t="s">
        <v>59</v>
      </c>
    </row>
    <row r="6" ht="27.75" customHeight="1" spans="1:9">
      <c r="A6" s="66" t="s">
        <v>231</v>
      </c>
      <c r="B6" s="63">
        <f t="shared" ref="B6:I6" si="0">B9+B10+B11+B12</f>
        <v>166085880</v>
      </c>
      <c r="C6" s="63">
        <f t="shared" si="0"/>
        <v>0</v>
      </c>
      <c r="D6" s="63">
        <f t="shared" si="0"/>
        <v>52835880</v>
      </c>
      <c r="E6" s="63">
        <f t="shared" si="0"/>
        <v>113250000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</row>
    <row r="7" ht="58" customHeight="1" spans="1:9">
      <c r="A7" s="66" t="s">
        <v>232</v>
      </c>
      <c r="B7" s="73" t="s">
        <v>96</v>
      </c>
      <c r="C7" s="61" t="s">
        <v>233</v>
      </c>
      <c r="D7" s="61" t="s">
        <v>234</v>
      </c>
      <c r="E7" s="61" t="s">
        <v>235</v>
      </c>
      <c r="F7" s="61" t="s">
        <v>236</v>
      </c>
      <c r="G7" s="61" t="s">
        <v>237</v>
      </c>
      <c r="H7" s="61" t="s">
        <v>238</v>
      </c>
      <c r="I7" s="61" t="s">
        <v>239</v>
      </c>
    </row>
    <row r="8" ht="29.25" customHeight="1" spans="1:9">
      <c r="A8" s="66" t="s">
        <v>240</v>
      </c>
      <c r="B8" s="63">
        <f>C8+D8+E8+F8+G8+H8+I8</f>
        <v>166085880</v>
      </c>
      <c r="C8" s="74">
        <v>0</v>
      </c>
      <c r="D8" s="74">
        <v>52835880</v>
      </c>
      <c r="E8" s="74">
        <v>113250000</v>
      </c>
      <c r="F8" s="74">
        <v>0</v>
      </c>
      <c r="G8" s="74">
        <v>0</v>
      </c>
      <c r="H8" s="74">
        <v>0</v>
      </c>
      <c r="I8" s="74">
        <v>0</v>
      </c>
    </row>
    <row r="9" ht="27.75" customHeight="1" spans="1:9">
      <c r="A9" s="66" t="s">
        <v>241</v>
      </c>
      <c r="B9" s="63">
        <f>C9+D9+E9+F9+G9+H9+I9</f>
        <v>50497240</v>
      </c>
      <c r="C9" s="59">
        <v>0</v>
      </c>
      <c r="D9" s="59">
        <v>32247240</v>
      </c>
      <c r="E9" s="59">
        <v>18250000</v>
      </c>
      <c r="F9" s="59">
        <v>0</v>
      </c>
      <c r="G9" s="59">
        <v>0</v>
      </c>
      <c r="H9" s="59">
        <v>0</v>
      </c>
      <c r="I9" s="59">
        <v>0</v>
      </c>
    </row>
    <row r="10" ht="27.75" customHeight="1" spans="1:9">
      <c r="A10" s="66" t="s">
        <v>242</v>
      </c>
      <c r="B10" s="63">
        <f>C10+D10+E10+F10+G10+H10+I10</f>
        <v>10331640</v>
      </c>
      <c r="C10" s="59">
        <v>0</v>
      </c>
      <c r="D10" s="59">
        <v>10331640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</row>
    <row r="11" ht="27.75" customHeight="1" spans="1:9">
      <c r="A11" s="66" t="s">
        <v>243</v>
      </c>
      <c r="B11" s="63">
        <f>C11+D11+E11+F11+G11+H11+I11</f>
        <v>5146200</v>
      </c>
      <c r="C11" s="59">
        <v>0</v>
      </c>
      <c r="D11" s="59">
        <v>5146200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</row>
    <row r="12" ht="27.75" customHeight="1" spans="1:9">
      <c r="A12" s="66" t="s">
        <v>244</v>
      </c>
      <c r="B12" s="63">
        <f>C12+D12+E12+F12+G12+H12+I12</f>
        <v>100110800</v>
      </c>
      <c r="C12" s="59">
        <v>0</v>
      </c>
      <c r="D12" s="59">
        <v>5110800</v>
      </c>
      <c r="E12" s="59">
        <v>95000000</v>
      </c>
      <c r="F12" s="59">
        <v>0</v>
      </c>
      <c r="G12" s="59">
        <v>0</v>
      </c>
      <c r="H12" s="59">
        <v>0</v>
      </c>
      <c r="I12" s="59">
        <v>0</v>
      </c>
    </row>
    <row r="13" ht="27.75" customHeight="1" spans="1:9">
      <c r="A13" s="70"/>
      <c r="B13" s="70"/>
      <c r="C13" s="70"/>
      <c r="D13" s="70"/>
      <c r="E13" s="70"/>
      <c r="F13" s="70"/>
      <c r="G13" s="70"/>
      <c r="H13" s="70"/>
      <c r="I13" s="71" t="s">
        <v>245</v>
      </c>
    </row>
  </sheetData>
  <mergeCells count="1">
    <mergeCell ref="A1:I2"/>
  </mergeCells>
  <printOptions horizontalCentered="1" vertic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6"/>
  <sheetViews>
    <sheetView zoomScalePageLayoutView="60" workbookViewId="0">
      <pane topLeftCell="B6" activePane="bottomRight" state="frozen"/>
      <selection activeCell="B22" sqref="B22"/>
    </sheetView>
  </sheetViews>
  <sheetFormatPr defaultColWidth="8" defaultRowHeight="13.5" outlineLevelCol="1"/>
  <cols>
    <col min="1" max="2" width="71.7083333333333" style="1"/>
  </cols>
  <sheetData>
    <row r="1" ht="31.5" customHeight="1" spans="1:2">
      <c r="A1" s="69" t="s">
        <v>246</v>
      </c>
      <c r="B1" s="50"/>
    </row>
    <row r="2" ht="31.5" customHeight="1" spans="1:2">
      <c r="A2" s="50"/>
      <c r="B2" s="50"/>
    </row>
    <row r="3" ht="21" customHeight="1" spans="1:2">
      <c r="A3" s="70"/>
      <c r="B3" s="71" t="s">
        <v>41</v>
      </c>
    </row>
    <row r="4" ht="21" customHeight="1" spans="1:2">
      <c r="A4" s="51" t="s">
        <v>49</v>
      </c>
      <c r="B4" s="54" t="s">
        <v>50</v>
      </c>
    </row>
    <row r="5" ht="42.75" customHeight="1" spans="1:2">
      <c r="A5" s="56" t="s">
        <v>225</v>
      </c>
      <c r="B5" s="55" t="s">
        <v>247</v>
      </c>
    </row>
    <row r="6" ht="27.75" customHeight="1" spans="1:2">
      <c r="A6" s="66" t="s">
        <v>248</v>
      </c>
      <c r="B6" s="63">
        <f>B7+B8+B9+B10</f>
        <v>0</v>
      </c>
    </row>
    <row r="7" ht="27.75" customHeight="1" spans="1:2">
      <c r="A7" s="66" t="s">
        <v>249</v>
      </c>
      <c r="B7" s="63">
        <f>B12+B17+B22</f>
        <v>0</v>
      </c>
    </row>
    <row r="8" ht="27.75" customHeight="1" spans="1:2">
      <c r="A8" s="66" t="s">
        <v>250</v>
      </c>
      <c r="B8" s="63">
        <f>B13+B18+B23</f>
        <v>0</v>
      </c>
    </row>
    <row r="9" ht="27.75" customHeight="1" spans="1:2">
      <c r="A9" s="66" t="s">
        <v>251</v>
      </c>
      <c r="B9" s="63">
        <f>B14+B19+B24</f>
        <v>0</v>
      </c>
    </row>
    <row r="10" ht="27.75" customHeight="1" spans="1:2">
      <c r="A10" s="66" t="s">
        <v>252</v>
      </c>
      <c r="B10" s="63">
        <f>B15+B20+B25</f>
        <v>0</v>
      </c>
    </row>
    <row r="11" ht="27.75" customHeight="1" spans="1:2">
      <c r="A11" s="66" t="s">
        <v>253</v>
      </c>
      <c r="B11" s="63">
        <f>B12+B13+B14+B15</f>
        <v>0</v>
      </c>
    </row>
    <row r="12" ht="27.75" customHeight="1" spans="1:2">
      <c r="A12" s="66" t="s">
        <v>249</v>
      </c>
      <c r="B12" s="59">
        <v>0</v>
      </c>
    </row>
    <row r="13" ht="27.75" customHeight="1" spans="1:2">
      <c r="A13" s="66" t="s">
        <v>250</v>
      </c>
      <c r="B13" s="59">
        <v>0</v>
      </c>
    </row>
    <row r="14" ht="27.75" customHeight="1" spans="1:2">
      <c r="A14" s="66" t="s">
        <v>251</v>
      </c>
      <c r="B14" s="59">
        <v>0</v>
      </c>
    </row>
    <row r="15" ht="27.75" customHeight="1" spans="1:2">
      <c r="A15" s="66" t="s">
        <v>252</v>
      </c>
      <c r="B15" s="59">
        <v>0</v>
      </c>
    </row>
    <row r="16" ht="27.75" customHeight="1" spans="1:2">
      <c r="A16" s="66" t="s">
        <v>254</v>
      </c>
      <c r="B16" s="63">
        <f>B17+B18+B19+B20</f>
        <v>0</v>
      </c>
    </row>
    <row r="17" ht="27.75" customHeight="1" spans="1:2">
      <c r="A17" s="66" t="s">
        <v>249</v>
      </c>
      <c r="B17" s="59">
        <v>0</v>
      </c>
    </row>
    <row r="18" ht="27.75" customHeight="1" spans="1:2">
      <c r="A18" s="66" t="s">
        <v>250</v>
      </c>
      <c r="B18" s="59">
        <v>0</v>
      </c>
    </row>
    <row r="19" ht="27.75" customHeight="1" spans="1:2">
      <c r="A19" s="66" t="s">
        <v>251</v>
      </c>
      <c r="B19" s="59">
        <v>0</v>
      </c>
    </row>
    <row r="20" ht="27.75" customHeight="1" spans="1:2">
      <c r="A20" s="66" t="s">
        <v>252</v>
      </c>
      <c r="B20" s="59">
        <v>0</v>
      </c>
    </row>
    <row r="21" ht="27.75" customHeight="1" spans="1:2">
      <c r="A21" s="66" t="s">
        <v>255</v>
      </c>
      <c r="B21" s="63">
        <f>B22+B23+B24+B25</f>
        <v>0</v>
      </c>
    </row>
    <row r="22" ht="27.75" customHeight="1" spans="1:2">
      <c r="A22" s="66" t="s">
        <v>249</v>
      </c>
      <c r="B22" s="59">
        <v>0</v>
      </c>
    </row>
    <row r="23" ht="27.75" customHeight="1" spans="1:2">
      <c r="A23" s="66" t="s">
        <v>250</v>
      </c>
      <c r="B23" s="59">
        <v>0</v>
      </c>
    </row>
    <row r="24" ht="27.75" customHeight="1" spans="1:2">
      <c r="A24" s="66" t="s">
        <v>251</v>
      </c>
      <c r="B24" s="59">
        <v>0</v>
      </c>
    </row>
    <row r="25" ht="27.75" customHeight="1" spans="1:2">
      <c r="A25" s="66" t="s">
        <v>252</v>
      </c>
      <c r="B25" s="59">
        <v>0</v>
      </c>
    </row>
    <row r="26" ht="15" customHeight="1" spans="1:2">
      <c r="A26" s="67"/>
      <c r="B26" s="71" t="s">
        <v>256</v>
      </c>
    </row>
  </sheetData>
  <mergeCells count="1">
    <mergeCell ref="A1:B2"/>
  </mergeCells>
  <pageMargins left="1.18110236220472" right="1.18110236220472" top="0.550694444444444" bottom="0.550694444444444" header="0.51181" footer="0.51181"/>
  <pageSetup paperSize="9" scale="71" fitToWidth="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PageLayoutView="60" workbookViewId="0">
      <selection activeCell="A1" sqref="A1:H1"/>
    </sheetView>
  </sheetViews>
  <sheetFormatPr defaultColWidth="8" defaultRowHeight="13.5" outlineLevelCol="7"/>
  <cols>
    <col min="1" max="1" width="55.9333333333333" style="1"/>
    <col min="2" max="2" width="7.45833333333333" style="1"/>
    <col min="3" max="4" width="24.2333333333333" style="1"/>
    <col min="5" max="5" width="55.9333333333333" style="1"/>
    <col min="6" max="6" width="7.45833333333333" style="1"/>
    <col min="7" max="8" width="24.2333333333333" style="1"/>
  </cols>
  <sheetData>
    <row r="1" ht="63" customHeight="1" spans="1:8">
      <c r="A1" s="49" t="s">
        <v>257</v>
      </c>
      <c r="B1" s="50"/>
      <c r="C1" s="50"/>
      <c r="D1" s="50"/>
      <c r="E1" s="50"/>
      <c r="F1" s="50"/>
      <c r="G1" s="50"/>
      <c r="H1" s="50"/>
    </row>
    <row r="2" ht="21" customHeight="1" spans="1:8">
      <c r="A2" s="51" t="s">
        <v>49</v>
      </c>
      <c r="B2" s="52"/>
      <c r="C2" s="52"/>
      <c r="D2" s="53"/>
      <c r="E2" s="53"/>
      <c r="F2" s="53"/>
      <c r="G2" s="53"/>
      <c r="H2" s="54" t="s">
        <v>43</v>
      </c>
    </row>
    <row r="3" ht="27.75" customHeight="1" spans="1:8">
      <c r="A3" s="55" t="s">
        <v>51</v>
      </c>
      <c r="B3" s="55" t="s">
        <v>258</v>
      </c>
      <c r="C3" s="56" t="s">
        <v>79</v>
      </c>
      <c r="D3" s="56" t="s">
        <v>80</v>
      </c>
      <c r="E3" s="56" t="s">
        <v>51</v>
      </c>
      <c r="F3" s="56" t="s">
        <v>258</v>
      </c>
      <c r="G3" s="56" t="s">
        <v>79</v>
      </c>
      <c r="H3" s="56" t="s">
        <v>80</v>
      </c>
    </row>
    <row r="4" ht="27.75" customHeight="1" spans="1:8">
      <c r="A4" s="57" t="s">
        <v>259</v>
      </c>
      <c r="B4" s="58" t="s">
        <v>96</v>
      </c>
      <c r="C4" s="58" t="s">
        <v>96</v>
      </c>
      <c r="D4" s="58" t="s">
        <v>96</v>
      </c>
      <c r="E4" s="57" t="s">
        <v>260</v>
      </c>
      <c r="F4" s="58" t="s">
        <v>261</v>
      </c>
      <c r="G4" s="59">
        <v>0</v>
      </c>
      <c r="H4" s="59">
        <v>0</v>
      </c>
    </row>
    <row r="5" ht="27.75" customHeight="1" spans="1:8">
      <c r="A5" s="57" t="s">
        <v>262</v>
      </c>
      <c r="B5" s="58" t="s">
        <v>263</v>
      </c>
      <c r="C5" s="60">
        <f>C6+C8+C9</f>
        <v>0</v>
      </c>
      <c r="D5" s="60">
        <f>D6+D8+D9</f>
        <v>0</v>
      </c>
      <c r="E5" s="57" t="s">
        <v>264</v>
      </c>
      <c r="F5" s="58" t="s">
        <v>261</v>
      </c>
      <c r="G5" s="59">
        <v>0</v>
      </c>
      <c r="H5" s="59">
        <v>0</v>
      </c>
    </row>
    <row r="6" ht="27.75" customHeight="1" spans="1:8">
      <c r="A6" s="57" t="s">
        <v>265</v>
      </c>
      <c r="B6" s="61" t="s">
        <v>263</v>
      </c>
      <c r="C6" s="62">
        <v>0</v>
      </c>
      <c r="D6" s="62">
        <v>0</v>
      </c>
      <c r="E6" s="57" t="s">
        <v>266</v>
      </c>
      <c r="F6" s="58" t="s">
        <v>261</v>
      </c>
      <c r="G6" s="63">
        <f>C24-G4+G5</f>
        <v>0</v>
      </c>
      <c r="H6" s="63">
        <f>D24-H4+H5</f>
        <v>0</v>
      </c>
    </row>
    <row r="7" ht="27.75" customHeight="1" spans="1:8">
      <c r="A7" s="57" t="s">
        <v>267</v>
      </c>
      <c r="B7" s="61" t="s">
        <v>263</v>
      </c>
      <c r="C7" s="62">
        <v>0</v>
      </c>
      <c r="D7" s="62">
        <v>0</v>
      </c>
      <c r="E7" s="57" t="s">
        <v>268</v>
      </c>
      <c r="F7" s="58" t="s">
        <v>261</v>
      </c>
      <c r="G7" s="59">
        <v>0</v>
      </c>
      <c r="H7" s="59">
        <v>0</v>
      </c>
    </row>
    <row r="8" ht="27.75" customHeight="1" spans="1:8">
      <c r="A8" s="57" t="s">
        <v>269</v>
      </c>
      <c r="B8" s="61" t="s">
        <v>263</v>
      </c>
      <c r="C8" s="62">
        <v>0</v>
      </c>
      <c r="D8" s="62">
        <v>0</v>
      </c>
      <c r="E8" s="57" t="s">
        <v>270</v>
      </c>
      <c r="F8" s="58" t="s">
        <v>261</v>
      </c>
      <c r="G8" s="59">
        <v>0</v>
      </c>
      <c r="H8" s="59">
        <v>0</v>
      </c>
    </row>
    <row r="9" ht="27.75" customHeight="1" spans="1:8">
      <c r="A9" s="57" t="s">
        <v>271</v>
      </c>
      <c r="B9" s="61" t="s">
        <v>263</v>
      </c>
      <c r="C9" s="62">
        <v>0</v>
      </c>
      <c r="D9" s="62">
        <v>0</v>
      </c>
      <c r="E9" s="57" t="s">
        <v>272</v>
      </c>
      <c r="F9" s="58" t="s">
        <v>96</v>
      </c>
      <c r="G9" s="64" t="s">
        <v>96</v>
      </c>
      <c r="H9" s="64" t="s">
        <v>96</v>
      </c>
    </row>
    <row r="10" ht="27.75" customHeight="1" spans="1:8">
      <c r="A10" s="57" t="s">
        <v>273</v>
      </c>
      <c r="B10" s="61" t="s">
        <v>263</v>
      </c>
      <c r="C10" s="62">
        <v>0</v>
      </c>
      <c r="D10" s="62">
        <v>0</v>
      </c>
      <c r="E10" s="57" t="s">
        <v>274</v>
      </c>
      <c r="F10" s="58" t="s">
        <v>263</v>
      </c>
      <c r="G10" s="62">
        <v>53330</v>
      </c>
      <c r="H10" s="62">
        <v>53500</v>
      </c>
    </row>
    <row r="11" ht="27.75" customHeight="1" spans="1:8">
      <c r="A11" s="57" t="s">
        <v>275</v>
      </c>
      <c r="B11" s="61" t="s">
        <v>263</v>
      </c>
      <c r="C11" s="62">
        <v>0</v>
      </c>
      <c r="D11" s="62">
        <v>0</v>
      </c>
      <c r="E11" s="57" t="s">
        <v>276</v>
      </c>
      <c r="F11" s="58" t="s">
        <v>263</v>
      </c>
      <c r="G11" s="62">
        <v>31350</v>
      </c>
      <c r="H11" s="62">
        <v>36300</v>
      </c>
    </row>
    <row r="12" ht="27.75" customHeight="1" spans="1:8">
      <c r="A12" s="57" t="s">
        <v>277</v>
      </c>
      <c r="B12" s="61" t="s">
        <v>263</v>
      </c>
      <c r="C12" s="62">
        <v>0</v>
      </c>
      <c r="D12" s="62">
        <v>0</v>
      </c>
      <c r="E12" s="57" t="s">
        <v>278</v>
      </c>
      <c r="F12" s="58" t="s">
        <v>263</v>
      </c>
      <c r="G12" s="62">
        <v>23462</v>
      </c>
      <c r="H12" s="62">
        <v>26090</v>
      </c>
    </row>
    <row r="13" ht="27.75" customHeight="1" spans="1:8">
      <c r="A13" s="57" t="s">
        <v>279</v>
      </c>
      <c r="B13" s="61" t="s">
        <v>263</v>
      </c>
      <c r="C13" s="62">
        <v>0</v>
      </c>
      <c r="D13" s="62">
        <v>0</v>
      </c>
      <c r="E13" s="57" t="s">
        <v>280</v>
      </c>
      <c r="F13" s="58" t="s">
        <v>281</v>
      </c>
      <c r="G13" s="63">
        <v>477.08</v>
      </c>
      <c r="H13" s="63">
        <v>478.63</v>
      </c>
    </row>
    <row r="14" ht="27.75" customHeight="1" spans="1:8">
      <c r="A14" s="57" t="s">
        <v>282</v>
      </c>
      <c r="B14" s="61" t="s">
        <v>261</v>
      </c>
      <c r="C14" s="59">
        <v>0</v>
      </c>
      <c r="D14" s="59">
        <v>0</v>
      </c>
      <c r="E14" s="57" t="s">
        <v>283</v>
      </c>
      <c r="F14" s="58" t="s">
        <v>281</v>
      </c>
      <c r="G14" s="63">
        <v>44.9</v>
      </c>
      <c r="H14" s="63">
        <v>33.88</v>
      </c>
    </row>
    <row r="15" ht="27.75" customHeight="1" spans="1:8">
      <c r="A15" s="57" t="s">
        <v>284</v>
      </c>
      <c r="B15" s="61" t="s">
        <v>261</v>
      </c>
      <c r="C15" s="59">
        <v>0</v>
      </c>
      <c r="D15" s="59">
        <v>0</v>
      </c>
      <c r="E15" s="57" t="s">
        <v>285</v>
      </c>
      <c r="F15" s="58" t="s">
        <v>286</v>
      </c>
      <c r="G15" s="63">
        <v>172.83</v>
      </c>
      <c r="H15" s="63">
        <v>179.25</v>
      </c>
    </row>
    <row r="16" ht="27.75" customHeight="1" spans="1:8">
      <c r="A16" s="57" t="s">
        <v>287</v>
      </c>
      <c r="B16" s="61" t="s">
        <v>288</v>
      </c>
      <c r="C16" s="63">
        <f>IF(C14=0,0,(C22+G5)/C14*100)</f>
        <v>0</v>
      </c>
      <c r="D16" s="63">
        <f>IF(D14=0,0,(D22+H5)/D14*100)</f>
        <v>0</v>
      </c>
      <c r="E16" s="57" t="s">
        <v>289</v>
      </c>
      <c r="F16" s="58" t="s">
        <v>96</v>
      </c>
      <c r="G16" s="64" t="s">
        <v>96</v>
      </c>
      <c r="H16" s="64" t="s">
        <v>96</v>
      </c>
    </row>
    <row r="17" ht="27.75" customHeight="1" spans="1:8">
      <c r="A17" s="57" t="s">
        <v>290</v>
      </c>
      <c r="B17" s="61" t="s">
        <v>288</v>
      </c>
      <c r="C17" s="59">
        <v>0</v>
      </c>
      <c r="D17" s="59">
        <v>0</v>
      </c>
      <c r="E17" s="57" t="s">
        <v>262</v>
      </c>
      <c r="F17" s="58" t="s">
        <v>263</v>
      </c>
      <c r="G17" s="60">
        <f>G18+G19</f>
        <v>7582</v>
      </c>
      <c r="H17" s="60">
        <f>H18+H19</f>
        <v>7711</v>
      </c>
    </row>
    <row r="18" ht="27.75" customHeight="1" spans="1:8">
      <c r="A18" s="57" t="s">
        <v>291</v>
      </c>
      <c r="B18" s="61" t="s">
        <v>288</v>
      </c>
      <c r="C18" s="59">
        <v>0</v>
      </c>
      <c r="D18" s="59">
        <v>0</v>
      </c>
      <c r="E18" s="57" t="s">
        <v>292</v>
      </c>
      <c r="F18" s="58" t="s">
        <v>263</v>
      </c>
      <c r="G18" s="62">
        <v>4739</v>
      </c>
      <c r="H18" s="62">
        <v>4784</v>
      </c>
    </row>
    <row r="19" ht="27.75" customHeight="1" spans="1:8">
      <c r="A19" s="57" t="s">
        <v>293</v>
      </c>
      <c r="B19" s="61" t="s">
        <v>288</v>
      </c>
      <c r="C19" s="59">
        <v>0</v>
      </c>
      <c r="D19" s="59">
        <v>0</v>
      </c>
      <c r="E19" s="57" t="s">
        <v>294</v>
      </c>
      <c r="F19" s="58" t="s">
        <v>263</v>
      </c>
      <c r="G19" s="62">
        <v>2843</v>
      </c>
      <c r="H19" s="62">
        <v>2927</v>
      </c>
    </row>
    <row r="20" ht="27.75" customHeight="1" spans="1:8">
      <c r="A20" s="65" t="s">
        <v>295</v>
      </c>
      <c r="B20" s="58" t="s">
        <v>281</v>
      </c>
      <c r="C20" s="63">
        <f>IF(C12=0,0,C14/C12)</f>
        <v>0</v>
      </c>
      <c r="D20" s="63">
        <f>IF(D12=0,0,D14/D12)</f>
        <v>0</v>
      </c>
      <c r="E20" s="57" t="s">
        <v>277</v>
      </c>
      <c r="F20" s="58" t="s">
        <v>263</v>
      </c>
      <c r="G20" s="62">
        <v>4656</v>
      </c>
      <c r="H20" s="62">
        <v>4701</v>
      </c>
    </row>
    <row r="21" ht="27.75" customHeight="1" spans="1:8">
      <c r="A21" s="57" t="s">
        <v>296</v>
      </c>
      <c r="B21" s="58" t="s">
        <v>96</v>
      </c>
      <c r="C21" s="64" t="s">
        <v>96</v>
      </c>
      <c r="D21" s="64" t="s">
        <v>96</v>
      </c>
      <c r="E21" s="57" t="s">
        <v>282</v>
      </c>
      <c r="F21" s="58" t="s">
        <v>261</v>
      </c>
      <c r="G21" s="59">
        <v>307570200</v>
      </c>
      <c r="H21" s="59">
        <v>312684035.76</v>
      </c>
    </row>
    <row r="22" ht="27.75" customHeight="1" spans="1:8">
      <c r="A22" s="66" t="s">
        <v>297</v>
      </c>
      <c r="B22" s="58" t="s">
        <v>261</v>
      </c>
      <c r="C22" s="59">
        <v>0</v>
      </c>
      <c r="D22" s="59">
        <v>0</v>
      </c>
      <c r="E22" s="57" t="s">
        <v>287</v>
      </c>
      <c r="F22" s="58" t="s">
        <v>288</v>
      </c>
      <c r="G22" s="63">
        <v>23.81</v>
      </c>
      <c r="H22" s="63">
        <v>23.83</v>
      </c>
    </row>
    <row r="23" ht="27.75" customHeight="1" spans="1:8">
      <c r="A23" s="57" t="s">
        <v>298</v>
      </c>
      <c r="B23" s="58" t="s">
        <v>96</v>
      </c>
      <c r="C23" s="64" t="s">
        <v>96</v>
      </c>
      <c r="D23" s="64" t="s">
        <v>96</v>
      </c>
      <c r="E23" s="65" t="s">
        <v>295</v>
      </c>
      <c r="F23" s="58" t="s">
        <v>281</v>
      </c>
      <c r="G23" s="63">
        <f>IF(G20=0,0,G21/G20)</f>
        <v>66058.8917525773</v>
      </c>
      <c r="H23" s="63">
        <f>IF(H20=0,0,H21/H20)</f>
        <v>66514.3662539885</v>
      </c>
    </row>
    <row r="24" ht="27.75" customHeight="1" spans="1:8">
      <c r="A24" s="57" t="s">
        <v>299</v>
      </c>
      <c r="B24" s="61" t="s">
        <v>261</v>
      </c>
      <c r="C24" s="59">
        <v>0</v>
      </c>
      <c r="D24" s="63">
        <f>G6</f>
        <v>0</v>
      </c>
      <c r="E24" s="65" t="s">
        <v>300</v>
      </c>
      <c r="F24" s="58" t="s">
        <v>281</v>
      </c>
      <c r="G24" s="62">
        <v>77257</v>
      </c>
      <c r="H24" s="62">
        <v>84216</v>
      </c>
    </row>
    <row r="25" ht="15.75" customHeight="1" spans="1:8">
      <c r="A25" s="67"/>
      <c r="B25" s="67"/>
      <c r="C25" s="67"/>
      <c r="D25" s="67"/>
      <c r="E25" s="67"/>
      <c r="F25" s="67"/>
      <c r="G25" s="67"/>
      <c r="H25" s="68" t="s">
        <v>301</v>
      </c>
    </row>
  </sheetData>
  <mergeCells count="1">
    <mergeCell ref="A1:H1"/>
  </mergeCells>
  <pageMargins left="0.550694444444444" right="0.393055555555556" top="1.18110236220472" bottom="1.18110236220472" header="0.51181" footer="0.51181"/>
  <pageSetup paperSize="9" scale="59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zoomScalePageLayoutView="60" workbookViewId="0">
      <pane topLeftCell="B11" activePane="bottomRight" state="frozen"/>
      <selection activeCell="A1" sqref="A1:H1"/>
    </sheetView>
  </sheetViews>
  <sheetFormatPr defaultColWidth="8" defaultRowHeight="13.5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302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4"/>
      <c r="C2" s="4"/>
      <c r="D2" s="4"/>
      <c r="E2" s="38"/>
      <c r="F2" s="38"/>
      <c r="G2" s="38"/>
      <c r="H2" s="39" t="s">
        <v>45</v>
      </c>
    </row>
    <row r="3" ht="28.5" customHeight="1" spans="1:8">
      <c r="A3" s="9" t="s">
        <v>51</v>
      </c>
      <c r="B3" s="9" t="s">
        <v>258</v>
      </c>
      <c r="C3" s="9" t="s">
        <v>79</v>
      </c>
      <c r="D3" s="40" t="s">
        <v>80</v>
      </c>
      <c r="E3" s="41" t="s">
        <v>51</v>
      </c>
      <c r="F3" s="41" t="s">
        <v>258</v>
      </c>
      <c r="G3" s="41" t="s">
        <v>79</v>
      </c>
      <c r="H3" s="41" t="s">
        <v>80</v>
      </c>
    </row>
    <row r="4" ht="28.5" customHeight="1" spans="1:8">
      <c r="A4" s="42" t="s">
        <v>303</v>
      </c>
      <c r="B4" s="43" t="s">
        <v>96</v>
      </c>
      <c r="C4" s="43" t="s">
        <v>96</v>
      </c>
      <c r="D4" s="43" t="s">
        <v>96</v>
      </c>
      <c r="E4" s="42" t="s">
        <v>304</v>
      </c>
      <c r="F4" s="43" t="s">
        <v>261</v>
      </c>
      <c r="G4" s="44">
        <v>0</v>
      </c>
      <c r="H4" s="44">
        <v>0</v>
      </c>
    </row>
    <row r="5" ht="28.5" customHeight="1" spans="1:8">
      <c r="A5" s="42" t="s">
        <v>262</v>
      </c>
      <c r="B5" s="43" t="s">
        <v>263</v>
      </c>
      <c r="C5" s="45">
        <f>C6+C8</f>
        <v>0</v>
      </c>
      <c r="D5" s="45">
        <f>D6+D8</f>
        <v>0</v>
      </c>
      <c r="E5" s="42" t="s">
        <v>305</v>
      </c>
      <c r="F5" s="43" t="s">
        <v>261</v>
      </c>
      <c r="G5" s="44">
        <v>0</v>
      </c>
      <c r="H5" s="44">
        <v>0</v>
      </c>
    </row>
    <row r="6" ht="28.5" customHeight="1" spans="1:8">
      <c r="A6" s="42" t="s">
        <v>306</v>
      </c>
      <c r="B6" s="43" t="s">
        <v>263</v>
      </c>
      <c r="C6" s="46">
        <v>0</v>
      </c>
      <c r="D6" s="46">
        <v>0</v>
      </c>
      <c r="E6" s="42" t="s">
        <v>307</v>
      </c>
      <c r="F6" s="43" t="s">
        <v>96</v>
      </c>
      <c r="G6" s="43" t="s">
        <v>96</v>
      </c>
      <c r="H6" s="43" t="s">
        <v>96</v>
      </c>
    </row>
    <row r="7" ht="28.5" customHeight="1" spans="1:8">
      <c r="A7" s="42" t="s">
        <v>308</v>
      </c>
      <c r="B7" s="43" t="s">
        <v>263</v>
      </c>
      <c r="C7" s="46">
        <v>0</v>
      </c>
      <c r="D7" s="46">
        <v>0</v>
      </c>
      <c r="E7" s="42" t="s">
        <v>309</v>
      </c>
      <c r="F7" s="43" t="s">
        <v>261</v>
      </c>
      <c r="G7" s="44">
        <v>0</v>
      </c>
      <c r="H7" s="47">
        <f>G12</f>
        <v>0</v>
      </c>
    </row>
    <row r="8" ht="28.5" customHeight="1" spans="1:8">
      <c r="A8" s="42" t="s">
        <v>310</v>
      </c>
      <c r="B8" s="43" t="s">
        <v>263</v>
      </c>
      <c r="C8" s="46">
        <v>0</v>
      </c>
      <c r="D8" s="46">
        <v>0</v>
      </c>
      <c r="E8" s="42" t="s">
        <v>311</v>
      </c>
      <c r="F8" s="43" t="s">
        <v>261</v>
      </c>
      <c r="G8" s="44">
        <v>0</v>
      </c>
      <c r="H8" s="44">
        <v>0</v>
      </c>
    </row>
    <row r="9" ht="28.5" customHeight="1" spans="1:8">
      <c r="A9" s="42" t="s">
        <v>308</v>
      </c>
      <c r="B9" s="43" t="s">
        <v>263</v>
      </c>
      <c r="C9" s="46">
        <v>0</v>
      </c>
      <c r="D9" s="46">
        <v>0</v>
      </c>
      <c r="E9" s="42" t="s">
        <v>312</v>
      </c>
      <c r="F9" s="43" t="s">
        <v>261</v>
      </c>
      <c r="G9" s="47">
        <f>G10+G11</f>
        <v>0</v>
      </c>
      <c r="H9" s="47">
        <f>H10+H11</f>
        <v>0</v>
      </c>
    </row>
    <row r="10" ht="28.5" customHeight="1" spans="1:8">
      <c r="A10" s="42" t="s">
        <v>277</v>
      </c>
      <c r="B10" s="43" t="s">
        <v>263</v>
      </c>
      <c r="C10" s="46">
        <v>0</v>
      </c>
      <c r="D10" s="46">
        <v>0</v>
      </c>
      <c r="E10" s="42" t="s">
        <v>313</v>
      </c>
      <c r="F10" s="43" t="s">
        <v>261</v>
      </c>
      <c r="G10" s="44">
        <v>0</v>
      </c>
      <c r="H10" s="44">
        <v>0</v>
      </c>
    </row>
    <row r="11" ht="28.5" customHeight="1" spans="1:8">
      <c r="A11" s="42" t="s">
        <v>314</v>
      </c>
      <c r="B11" s="43" t="s">
        <v>263</v>
      </c>
      <c r="C11" s="46">
        <v>0</v>
      </c>
      <c r="D11" s="46">
        <v>0</v>
      </c>
      <c r="E11" s="42" t="s">
        <v>315</v>
      </c>
      <c r="F11" s="43" t="s">
        <v>261</v>
      </c>
      <c r="G11" s="44">
        <v>0</v>
      </c>
      <c r="H11" s="44">
        <v>0</v>
      </c>
    </row>
    <row r="12" ht="28.5" customHeight="1" spans="1:8">
      <c r="A12" s="42" t="s">
        <v>282</v>
      </c>
      <c r="B12" s="43" t="s">
        <v>261</v>
      </c>
      <c r="C12" s="47">
        <f>C15+C16</f>
        <v>0</v>
      </c>
      <c r="D12" s="47">
        <f>D15+D16</f>
        <v>0</v>
      </c>
      <c r="E12" s="42" t="s">
        <v>316</v>
      </c>
      <c r="F12" s="43" t="s">
        <v>261</v>
      </c>
      <c r="G12" s="47">
        <f>G7+G9-G8</f>
        <v>0</v>
      </c>
      <c r="H12" s="47">
        <f>H7+H9-H8</f>
        <v>0</v>
      </c>
    </row>
    <row r="13" ht="28.5" customHeight="1" spans="1:8">
      <c r="A13" s="42" t="s">
        <v>317</v>
      </c>
      <c r="B13" s="43" t="s">
        <v>96</v>
      </c>
      <c r="C13" s="43" t="s">
        <v>96</v>
      </c>
      <c r="D13" s="43" t="s">
        <v>96</v>
      </c>
      <c r="E13" s="42" t="s">
        <v>318</v>
      </c>
      <c r="F13" s="43" t="s">
        <v>261</v>
      </c>
      <c r="G13" s="44">
        <v>0</v>
      </c>
      <c r="H13" s="44">
        <v>0</v>
      </c>
    </row>
    <row r="14" ht="28.5" customHeight="1" spans="1:8">
      <c r="A14" s="42" t="s">
        <v>319</v>
      </c>
      <c r="B14" s="43" t="s">
        <v>261</v>
      </c>
      <c r="C14" s="44">
        <v>0</v>
      </c>
      <c r="D14" s="44">
        <v>0</v>
      </c>
      <c r="E14" s="42" t="s">
        <v>320</v>
      </c>
      <c r="F14" s="43" t="s">
        <v>261</v>
      </c>
      <c r="G14" s="44">
        <v>0</v>
      </c>
      <c r="H14" s="44">
        <v>0</v>
      </c>
    </row>
    <row r="15" ht="28.5" customHeight="1" spans="1:8">
      <c r="A15" s="42" t="s">
        <v>321</v>
      </c>
      <c r="B15" s="43" t="s">
        <v>261</v>
      </c>
      <c r="C15" s="44">
        <v>0</v>
      </c>
      <c r="D15" s="44">
        <v>0</v>
      </c>
      <c r="E15" s="42" t="s">
        <v>322</v>
      </c>
      <c r="F15" s="43" t="s">
        <v>96</v>
      </c>
      <c r="G15" s="43" t="s">
        <v>96</v>
      </c>
      <c r="H15" s="43" t="s">
        <v>96</v>
      </c>
    </row>
    <row r="16" ht="28.5" customHeight="1" spans="1:8">
      <c r="A16" s="42" t="s">
        <v>323</v>
      </c>
      <c r="B16" s="43" t="s">
        <v>261</v>
      </c>
      <c r="C16" s="44">
        <v>0</v>
      </c>
      <c r="D16" s="44">
        <v>0</v>
      </c>
      <c r="E16" s="42" t="s">
        <v>324</v>
      </c>
      <c r="F16" s="43" t="s">
        <v>263</v>
      </c>
      <c r="G16" s="44">
        <v>0</v>
      </c>
      <c r="H16" s="44">
        <v>0</v>
      </c>
    </row>
    <row r="17" ht="28.5" customHeight="1" spans="1:8">
      <c r="A17" s="42" t="s">
        <v>287</v>
      </c>
      <c r="B17" s="43" t="s">
        <v>288</v>
      </c>
      <c r="C17" s="47">
        <f>IF(C12=0,0,(C23+G9)/C12*100)</f>
        <v>0</v>
      </c>
      <c r="D17" s="47">
        <f>IF(D12=0,0,(D23+H9)/D12*100)</f>
        <v>0</v>
      </c>
      <c r="E17" s="42" t="s">
        <v>325</v>
      </c>
      <c r="F17" s="43" t="s">
        <v>281</v>
      </c>
      <c r="G17" s="47">
        <f>G18+G19</f>
        <v>0</v>
      </c>
      <c r="H17" s="47">
        <f>H18+H19</f>
        <v>0</v>
      </c>
    </row>
    <row r="18" ht="28.5" customHeight="1" spans="1:8">
      <c r="A18" s="42" t="s">
        <v>290</v>
      </c>
      <c r="B18" s="43" t="s">
        <v>288</v>
      </c>
      <c r="C18" s="44">
        <v>0</v>
      </c>
      <c r="D18" s="44">
        <v>0</v>
      </c>
      <c r="E18" s="42" t="s">
        <v>326</v>
      </c>
      <c r="F18" s="43" t="s">
        <v>281</v>
      </c>
      <c r="G18" s="44">
        <v>0</v>
      </c>
      <c r="H18" s="44">
        <v>0</v>
      </c>
    </row>
    <row r="19" ht="28.5" customHeight="1" spans="1:8">
      <c r="A19" s="42" t="s">
        <v>327</v>
      </c>
      <c r="B19" s="43" t="s">
        <v>288</v>
      </c>
      <c r="C19" s="44">
        <v>0</v>
      </c>
      <c r="D19" s="44">
        <v>0</v>
      </c>
      <c r="E19" s="42" t="s">
        <v>328</v>
      </c>
      <c r="F19" s="43" t="s">
        <v>281</v>
      </c>
      <c r="G19" s="44">
        <v>0</v>
      </c>
      <c r="H19" s="44">
        <v>0</v>
      </c>
    </row>
    <row r="20" ht="28.5" customHeight="1" spans="1:8">
      <c r="A20" s="42" t="s">
        <v>329</v>
      </c>
      <c r="B20" s="43" t="s">
        <v>288</v>
      </c>
      <c r="C20" s="44">
        <v>0</v>
      </c>
      <c r="D20" s="44">
        <v>0</v>
      </c>
      <c r="E20" s="42" t="s">
        <v>330</v>
      </c>
      <c r="F20" s="43" t="s">
        <v>96</v>
      </c>
      <c r="G20" s="48" t="s">
        <v>96</v>
      </c>
      <c r="H20" s="48" t="s">
        <v>96</v>
      </c>
    </row>
    <row r="21" ht="28.5" customHeight="1" spans="1:8">
      <c r="A21" s="42" t="s">
        <v>295</v>
      </c>
      <c r="B21" s="43" t="s">
        <v>281</v>
      </c>
      <c r="C21" s="47">
        <f>IF(C10=0,0,C12/C10)</f>
        <v>0</v>
      </c>
      <c r="D21" s="47">
        <f>IF(D10=0,0,D12/D10)</f>
        <v>0</v>
      </c>
      <c r="E21" s="42" t="s">
        <v>331</v>
      </c>
      <c r="F21" s="43" t="s">
        <v>263</v>
      </c>
      <c r="G21" s="44">
        <v>0</v>
      </c>
      <c r="H21" s="44">
        <v>0</v>
      </c>
    </row>
    <row r="22" ht="28.5" customHeight="1" spans="1:8">
      <c r="A22" s="42" t="s">
        <v>296</v>
      </c>
      <c r="B22" s="43" t="s">
        <v>96</v>
      </c>
      <c r="C22" s="43" t="s">
        <v>96</v>
      </c>
      <c r="D22" s="43" t="s">
        <v>96</v>
      </c>
      <c r="E22" s="42" t="s">
        <v>332</v>
      </c>
      <c r="F22" s="43" t="s">
        <v>281</v>
      </c>
      <c r="G22" s="44">
        <v>0</v>
      </c>
      <c r="H22" s="44">
        <v>0</v>
      </c>
    </row>
    <row r="23" ht="28.5" customHeight="1" spans="1:8">
      <c r="A23" s="42" t="s">
        <v>333</v>
      </c>
      <c r="B23" s="43" t="s">
        <v>261</v>
      </c>
      <c r="C23" s="47">
        <f>G4+G5</f>
        <v>0</v>
      </c>
      <c r="D23" s="47">
        <f>H4+H5</f>
        <v>0</v>
      </c>
      <c r="E23" s="42" t="s">
        <v>334</v>
      </c>
      <c r="F23" s="43" t="s">
        <v>281</v>
      </c>
      <c r="G23" s="47">
        <v>0</v>
      </c>
      <c r="H23" s="47">
        <v>0</v>
      </c>
    </row>
    <row r="24" ht="28.5" customHeight="1" spans="1:8">
      <c r="A24" s="36"/>
      <c r="B24" s="36"/>
      <c r="C24" s="36"/>
      <c r="D24" s="36"/>
      <c r="E24" s="36"/>
      <c r="F24" s="36"/>
      <c r="G24" s="36"/>
      <c r="H24" s="37" t="s">
        <v>335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1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tabSelected="1" zoomScalePageLayoutView="60" workbookViewId="0">
      <pane topLeftCell="D1" activePane="bottomRight" state="frozen"/>
      <selection activeCell="G21" sqref="G21"/>
    </sheetView>
  </sheetViews>
  <sheetFormatPr defaultColWidth="8" defaultRowHeight="13.5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336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5"/>
      <c r="C2" s="4"/>
      <c r="D2" s="4"/>
      <c r="E2" s="4"/>
      <c r="F2" s="5"/>
      <c r="G2" s="4"/>
      <c r="H2" s="6" t="s">
        <v>47</v>
      </c>
    </row>
    <row r="3" ht="28.5" customHeight="1" spans="1:8">
      <c r="A3" s="7" t="s">
        <v>51</v>
      </c>
      <c r="B3" s="7" t="s">
        <v>258</v>
      </c>
      <c r="C3" s="7" t="s">
        <v>79</v>
      </c>
      <c r="D3" s="7" t="s">
        <v>80</v>
      </c>
      <c r="E3" s="8" t="s">
        <v>51</v>
      </c>
      <c r="F3" s="8" t="s">
        <v>258</v>
      </c>
      <c r="G3" s="9" t="s">
        <v>79</v>
      </c>
      <c r="H3" s="9" t="s">
        <v>80</v>
      </c>
    </row>
    <row r="4" ht="28.5" customHeight="1" spans="1:8">
      <c r="A4" s="10" t="s">
        <v>337</v>
      </c>
      <c r="B4" s="11" t="s">
        <v>96</v>
      </c>
      <c r="C4" s="12" t="s">
        <v>96</v>
      </c>
      <c r="D4" s="13" t="s">
        <v>96</v>
      </c>
      <c r="E4" s="10" t="s">
        <v>338</v>
      </c>
      <c r="F4" s="14" t="s">
        <v>96</v>
      </c>
      <c r="G4" s="15" t="s">
        <v>96</v>
      </c>
      <c r="H4" s="15" t="s">
        <v>96</v>
      </c>
    </row>
    <row r="5" ht="28.5" customHeight="1" spans="1:8">
      <c r="A5" s="16" t="s">
        <v>262</v>
      </c>
      <c r="B5" s="14" t="s">
        <v>263</v>
      </c>
      <c r="C5" s="17">
        <v>0</v>
      </c>
      <c r="D5" s="18">
        <v>0</v>
      </c>
      <c r="E5" s="10" t="s">
        <v>262</v>
      </c>
      <c r="F5" s="14" t="s">
        <v>263</v>
      </c>
      <c r="G5" s="17">
        <v>0</v>
      </c>
      <c r="H5" s="17">
        <v>0</v>
      </c>
    </row>
    <row r="6" ht="28.5" customHeight="1" spans="1:8">
      <c r="A6" s="16" t="s">
        <v>339</v>
      </c>
      <c r="B6" s="14" t="s">
        <v>263</v>
      </c>
      <c r="C6" s="17">
        <v>0</v>
      </c>
      <c r="D6" s="18">
        <v>0</v>
      </c>
      <c r="E6" s="10" t="s">
        <v>340</v>
      </c>
      <c r="F6" s="14" t="s">
        <v>263</v>
      </c>
      <c r="G6" s="17">
        <v>0</v>
      </c>
      <c r="H6" s="17">
        <v>0</v>
      </c>
    </row>
    <row r="7" ht="28.5" customHeight="1" spans="1:8">
      <c r="A7" s="16" t="s">
        <v>277</v>
      </c>
      <c r="B7" s="14" t="s">
        <v>263</v>
      </c>
      <c r="C7" s="17">
        <v>0</v>
      </c>
      <c r="D7" s="18">
        <v>0</v>
      </c>
      <c r="E7" s="10" t="s">
        <v>277</v>
      </c>
      <c r="F7" s="14" t="s">
        <v>263</v>
      </c>
      <c r="G7" s="17">
        <v>0</v>
      </c>
      <c r="H7" s="17">
        <v>0</v>
      </c>
    </row>
    <row r="8" ht="28.5" customHeight="1" spans="1:8">
      <c r="A8" s="16" t="s">
        <v>282</v>
      </c>
      <c r="B8" s="14" t="s">
        <v>96</v>
      </c>
      <c r="C8" s="19" t="s">
        <v>96</v>
      </c>
      <c r="D8" s="20" t="s">
        <v>96</v>
      </c>
      <c r="E8" s="10" t="s">
        <v>282</v>
      </c>
      <c r="F8" s="14" t="s">
        <v>261</v>
      </c>
      <c r="G8" s="21">
        <v>0</v>
      </c>
      <c r="H8" s="21">
        <v>0</v>
      </c>
    </row>
    <row r="9" ht="28.5" customHeight="1" spans="1:8">
      <c r="A9" s="16" t="s">
        <v>341</v>
      </c>
      <c r="B9" s="14" t="s">
        <v>261</v>
      </c>
      <c r="C9" s="21">
        <v>0</v>
      </c>
      <c r="D9" s="22">
        <v>0</v>
      </c>
      <c r="E9" s="10" t="s">
        <v>287</v>
      </c>
      <c r="F9" s="14" t="s">
        <v>288</v>
      </c>
      <c r="G9" s="23">
        <f>IF(G8=0,0,G12/G8)*100</f>
        <v>0</v>
      </c>
      <c r="H9" s="23">
        <f>IF(H8=0,0,H12/H8)*100</f>
        <v>0</v>
      </c>
    </row>
    <row r="10" ht="28.5" customHeight="1" spans="1:8">
      <c r="A10" s="16" t="s">
        <v>342</v>
      </c>
      <c r="B10" s="14" t="s">
        <v>261</v>
      </c>
      <c r="C10" s="21">
        <v>0</v>
      </c>
      <c r="D10" s="22">
        <v>0</v>
      </c>
      <c r="E10" s="10" t="s">
        <v>295</v>
      </c>
      <c r="F10" s="14" t="s">
        <v>281</v>
      </c>
      <c r="G10" s="23">
        <f>IF(G7=0,0,G8/G7)</f>
        <v>0</v>
      </c>
      <c r="H10" s="23">
        <f>IF(H7=0,0,H8/H7)</f>
        <v>0</v>
      </c>
    </row>
    <row r="11" ht="28.5" customHeight="1" spans="1:8">
      <c r="A11" s="16" t="s">
        <v>287</v>
      </c>
      <c r="B11" s="14" t="s">
        <v>288</v>
      </c>
      <c r="C11" s="23">
        <v>0</v>
      </c>
      <c r="D11" s="24">
        <v>0</v>
      </c>
      <c r="E11" s="10" t="s">
        <v>343</v>
      </c>
      <c r="F11" s="14" t="s">
        <v>261</v>
      </c>
      <c r="G11" s="21">
        <v>0</v>
      </c>
      <c r="H11" s="21">
        <v>0</v>
      </c>
    </row>
    <row r="12" ht="28.5" customHeight="1" spans="1:8">
      <c r="A12" s="16" t="s">
        <v>295</v>
      </c>
      <c r="B12" s="14" t="s">
        <v>281</v>
      </c>
      <c r="C12" s="23">
        <f>IF(C7=0,0,C10/C7)</f>
        <v>0</v>
      </c>
      <c r="D12" s="24">
        <f>IF(D7=0,0,D10/D7)</f>
        <v>0</v>
      </c>
      <c r="E12" s="10" t="s">
        <v>344</v>
      </c>
      <c r="F12" s="14" t="s">
        <v>261</v>
      </c>
      <c r="G12" s="21">
        <v>0</v>
      </c>
      <c r="H12" s="21">
        <v>0</v>
      </c>
    </row>
    <row r="13" ht="28.5" customHeight="1" spans="1:8">
      <c r="A13" s="25" t="s">
        <v>345</v>
      </c>
      <c r="B13" s="14" t="s">
        <v>346</v>
      </c>
      <c r="C13" s="17">
        <v>0</v>
      </c>
      <c r="D13" s="18">
        <v>0</v>
      </c>
      <c r="E13" s="10" t="s">
        <v>347</v>
      </c>
      <c r="F13" s="14" t="s">
        <v>263</v>
      </c>
      <c r="G13" s="26">
        <f>G14+G15+G16+G17</f>
        <v>0</v>
      </c>
      <c r="H13" s="26">
        <f>H14+H15+H16+H17</f>
        <v>0</v>
      </c>
    </row>
    <row r="14" ht="28.5" customHeight="1" spans="1:8">
      <c r="A14" s="27" t="s">
        <v>348</v>
      </c>
      <c r="B14" s="14" t="s">
        <v>346</v>
      </c>
      <c r="C14" s="17">
        <v>0</v>
      </c>
      <c r="D14" s="18">
        <v>0</v>
      </c>
      <c r="E14" s="10" t="s">
        <v>349</v>
      </c>
      <c r="F14" s="14" t="s">
        <v>263</v>
      </c>
      <c r="G14" s="17">
        <v>0</v>
      </c>
      <c r="H14" s="17">
        <v>0</v>
      </c>
    </row>
    <row r="15" ht="28.5" customHeight="1" spans="1:8">
      <c r="A15" s="28" t="s">
        <v>350</v>
      </c>
      <c r="B15" s="14" t="s">
        <v>263</v>
      </c>
      <c r="C15" s="17">
        <v>0</v>
      </c>
      <c r="D15" s="18">
        <v>0</v>
      </c>
      <c r="E15" s="10" t="s">
        <v>351</v>
      </c>
      <c r="F15" s="14" t="s">
        <v>263</v>
      </c>
      <c r="G15" s="17">
        <v>0</v>
      </c>
      <c r="H15" s="17">
        <v>0</v>
      </c>
    </row>
    <row r="16" ht="28.5" customHeight="1" spans="1:8">
      <c r="A16" s="10" t="s">
        <v>352</v>
      </c>
      <c r="B16" s="14" t="s">
        <v>263</v>
      </c>
      <c r="C16" s="29">
        <v>0</v>
      </c>
      <c r="D16" s="30">
        <v>0</v>
      </c>
      <c r="E16" s="10" t="s">
        <v>353</v>
      </c>
      <c r="F16" s="14" t="s">
        <v>263</v>
      </c>
      <c r="G16" s="17">
        <v>0</v>
      </c>
      <c r="H16" s="17">
        <v>0</v>
      </c>
    </row>
    <row r="17" ht="28.5" customHeight="1" spans="1:8">
      <c r="A17" s="31" t="s">
        <v>96</v>
      </c>
      <c r="B17" s="31" t="s">
        <v>96</v>
      </c>
      <c r="C17" s="31" t="s">
        <v>96</v>
      </c>
      <c r="D17" s="31" t="s">
        <v>96</v>
      </c>
      <c r="E17" s="32" t="s">
        <v>354</v>
      </c>
      <c r="F17" s="33" t="s">
        <v>263</v>
      </c>
      <c r="G17" s="17">
        <v>0</v>
      </c>
      <c r="H17" s="17">
        <v>0</v>
      </c>
    </row>
    <row r="18" ht="28.5" customHeight="1" spans="1:8">
      <c r="A18" s="34"/>
      <c r="B18" s="35"/>
      <c r="C18" s="36"/>
      <c r="D18" s="36"/>
      <c r="E18" s="34"/>
      <c r="F18" s="35"/>
      <c r="G18" s="36"/>
      <c r="H18" s="37" t="s">
        <v>355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showZeros="0" zoomScalePageLayoutView="60" workbookViewId="0">
      <selection activeCell="H15" sqref="H15"/>
    </sheetView>
  </sheetViews>
  <sheetFormatPr defaultColWidth="8" defaultRowHeight="13.5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186"/>
      <c r="B1" s="186"/>
      <c r="C1" s="186"/>
      <c r="D1" s="186"/>
      <c r="E1" s="186"/>
    </row>
    <row r="2" ht="45" customHeight="1" spans="1:5">
      <c r="A2" s="187" t="s">
        <v>21</v>
      </c>
      <c r="B2" s="187"/>
      <c r="C2" s="187"/>
      <c r="D2" s="187"/>
      <c r="E2" s="188"/>
    </row>
    <row r="3" ht="27" customHeight="1" spans="1:5">
      <c r="A3" s="189"/>
      <c r="B3" s="189"/>
      <c r="C3" s="189"/>
      <c r="D3" s="189"/>
      <c r="E3" s="189"/>
    </row>
    <row r="4" ht="27" customHeight="1" spans="1:5">
      <c r="A4" s="189"/>
      <c r="B4" s="190" t="s">
        <v>22</v>
      </c>
      <c r="C4" s="190"/>
      <c r="D4" s="191" t="s">
        <v>23</v>
      </c>
      <c r="E4" s="192"/>
    </row>
    <row r="5" ht="27" customHeight="1" spans="1:5">
      <c r="A5" s="189"/>
      <c r="B5" s="190" t="s">
        <v>24</v>
      </c>
      <c r="C5" s="190"/>
      <c r="D5" s="191" t="s">
        <v>25</v>
      </c>
      <c r="E5" s="192"/>
    </row>
    <row r="6" ht="27" customHeight="1" spans="1:5">
      <c r="A6" s="189"/>
      <c r="B6" s="190" t="s">
        <v>26</v>
      </c>
      <c r="C6" s="190"/>
      <c r="D6" s="191" t="s">
        <v>27</v>
      </c>
      <c r="E6" s="192"/>
    </row>
    <row r="7" ht="27" customHeight="1" spans="1:5">
      <c r="A7" s="189"/>
      <c r="B7" s="190" t="s">
        <v>28</v>
      </c>
      <c r="C7" s="190"/>
      <c r="D7" s="191" t="s">
        <v>29</v>
      </c>
      <c r="E7" s="192"/>
    </row>
    <row r="8" ht="27" customHeight="1" spans="1:5">
      <c r="A8" s="189"/>
      <c r="B8" s="190" t="s">
        <v>30</v>
      </c>
      <c r="C8" s="190"/>
      <c r="D8" s="191" t="s">
        <v>31</v>
      </c>
      <c r="E8" s="192"/>
    </row>
    <row r="9" ht="27" customHeight="1" spans="1:5">
      <c r="A9" s="189"/>
      <c r="B9" s="190" t="s">
        <v>32</v>
      </c>
      <c r="C9" s="190"/>
      <c r="D9" s="191" t="s">
        <v>33</v>
      </c>
      <c r="E9" s="192"/>
    </row>
    <row r="10" ht="27" customHeight="1" spans="1:5">
      <c r="A10" s="189"/>
      <c r="B10" s="190" t="s">
        <v>34</v>
      </c>
      <c r="C10" s="190"/>
      <c r="D10" s="191" t="s">
        <v>35</v>
      </c>
      <c r="E10" s="192"/>
    </row>
    <row r="11" ht="27" customHeight="1" spans="1:5">
      <c r="A11" s="193"/>
      <c r="B11" s="190" t="s">
        <v>36</v>
      </c>
      <c r="C11" s="193"/>
      <c r="D11" s="191" t="s">
        <v>37</v>
      </c>
      <c r="E11" s="193"/>
    </row>
    <row r="12" ht="27" customHeight="1" spans="1:5">
      <c r="A12" s="189"/>
      <c r="B12" s="190" t="s">
        <v>38</v>
      </c>
      <c r="C12" s="190"/>
      <c r="D12" s="191" t="s">
        <v>39</v>
      </c>
      <c r="E12" s="192"/>
    </row>
    <row r="13" ht="27" customHeight="1" spans="1:5">
      <c r="A13" s="193"/>
      <c r="B13" s="190" t="s">
        <v>40</v>
      </c>
      <c r="C13" s="194"/>
      <c r="D13" s="191" t="s">
        <v>41</v>
      </c>
      <c r="E13" s="193"/>
    </row>
    <row r="14" ht="27" customHeight="1" spans="1:5">
      <c r="A14" s="186"/>
      <c r="B14" s="190" t="s">
        <v>42</v>
      </c>
      <c r="C14" s="190"/>
      <c r="D14" s="191" t="s">
        <v>43</v>
      </c>
      <c r="E14" s="192"/>
    </row>
    <row r="15" ht="27" customHeight="1" spans="1:5">
      <c r="A15" s="186"/>
      <c r="B15" s="190" t="s">
        <v>44</v>
      </c>
      <c r="C15" s="190"/>
      <c r="D15" s="191" t="s">
        <v>45</v>
      </c>
      <c r="E15" s="192"/>
    </row>
    <row r="16" ht="27" customHeight="1" spans="1:5">
      <c r="A16" s="186"/>
      <c r="B16" s="190" t="s">
        <v>46</v>
      </c>
      <c r="C16" s="190"/>
      <c r="D16" s="191" t="s">
        <v>47</v>
      </c>
      <c r="E16" s="192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scale="93" fitToWidth="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zoomScalePageLayoutView="60" workbookViewId="0">
      <pane topLeftCell="B5" activePane="bottomRight" state="frozen"/>
      <selection activeCell="A1" sqref="A1:I1"/>
    </sheetView>
  </sheetViews>
  <sheetFormatPr defaultColWidth="8" defaultRowHeight="13.5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</cols>
  <sheetData>
    <row r="1" ht="45" customHeight="1" spans="1:9">
      <c r="A1" s="2" t="s">
        <v>48</v>
      </c>
      <c r="B1" s="3"/>
      <c r="C1" s="3"/>
      <c r="D1" s="175"/>
      <c r="E1" s="3"/>
      <c r="F1" s="3"/>
      <c r="G1" s="3"/>
      <c r="H1" s="3"/>
      <c r="I1" s="3"/>
    </row>
    <row r="2" ht="19.5" customHeight="1" spans="1:9">
      <c r="A2" s="111"/>
      <c r="B2" s="111"/>
      <c r="C2" s="111"/>
      <c r="D2" s="176"/>
      <c r="E2" s="111"/>
      <c r="F2" s="111"/>
      <c r="G2" s="111"/>
      <c r="H2" s="111"/>
      <c r="I2" s="184" t="s">
        <v>23</v>
      </c>
    </row>
    <row r="3" ht="19.5" customHeight="1" spans="1:9">
      <c r="A3" s="4" t="s">
        <v>49</v>
      </c>
      <c r="B3" s="4"/>
      <c r="C3" s="38"/>
      <c r="D3" s="177"/>
      <c r="E3" s="4"/>
      <c r="F3" s="4"/>
      <c r="G3" s="4"/>
      <c r="H3" s="4"/>
      <c r="I3" s="6" t="s">
        <v>50</v>
      </c>
    </row>
    <row r="4" ht="39.75" customHeight="1" spans="1:9">
      <c r="A4" s="7" t="s">
        <v>51</v>
      </c>
      <c r="B4" s="178" t="s">
        <v>52</v>
      </c>
      <c r="C4" s="138" t="s">
        <v>53</v>
      </c>
      <c r="D4" s="138" t="s">
        <v>54</v>
      </c>
      <c r="E4" s="179" t="s">
        <v>55</v>
      </c>
      <c r="F4" s="180" t="s">
        <v>56</v>
      </c>
      <c r="G4" s="180" t="s">
        <v>57</v>
      </c>
      <c r="H4" s="180" t="s">
        <v>58</v>
      </c>
      <c r="I4" s="178" t="s">
        <v>59</v>
      </c>
    </row>
    <row r="5" ht="27" customHeight="1" spans="1:9">
      <c r="A5" s="181" t="s">
        <v>60</v>
      </c>
      <c r="B5" s="100">
        <f>C5+D5+E5+F5+G5+H5+I5</f>
        <v>268373445.97</v>
      </c>
      <c r="C5" s="93">
        <v>0</v>
      </c>
      <c r="D5" s="93">
        <v>73677139</v>
      </c>
      <c r="E5" s="100">
        <v>194696306.97</v>
      </c>
      <c r="F5" s="100">
        <v>0</v>
      </c>
      <c r="G5" s="100">
        <v>0</v>
      </c>
      <c r="H5" s="100">
        <v>0</v>
      </c>
      <c r="I5" s="153">
        <v>0</v>
      </c>
    </row>
    <row r="6" ht="27" customHeight="1" spans="1:9">
      <c r="A6" s="117" t="s">
        <v>61</v>
      </c>
      <c r="B6" s="100">
        <f>C6+D6+E6+F6+G6+H6+I6</f>
        <v>95247406.97</v>
      </c>
      <c r="C6" s="100">
        <v>0</v>
      </c>
      <c r="D6" s="100">
        <v>17374100</v>
      </c>
      <c r="E6" s="100">
        <v>77873306.97</v>
      </c>
      <c r="F6" s="100">
        <v>0</v>
      </c>
      <c r="G6" s="100">
        <v>0</v>
      </c>
      <c r="H6" s="100">
        <v>0</v>
      </c>
      <c r="I6" s="153">
        <v>0</v>
      </c>
    </row>
    <row r="7" ht="27" customHeight="1" spans="1:9">
      <c r="A7" s="117" t="s">
        <v>62</v>
      </c>
      <c r="B7" s="100">
        <f>C7+D7+E7+F7+G7+H7+I7</f>
        <v>166085880</v>
      </c>
      <c r="C7" s="100">
        <v>0</v>
      </c>
      <c r="D7" s="100">
        <v>52835880</v>
      </c>
      <c r="E7" s="100">
        <v>113250000</v>
      </c>
      <c r="F7" s="100">
        <v>0</v>
      </c>
      <c r="G7" s="100">
        <v>0</v>
      </c>
      <c r="H7" s="100">
        <v>0</v>
      </c>
      <c r="I7" s="153">
        <v>0</v>
      </c>
    </row>
    <row r="8" ht="27" customHeight="1" spans="1:9">
      <c r="A8" s="10" t="s">
        <v>63</v>
      </c>
      <c r="B8" s="100">
        <f>C8+D8+E8+F8+G8+H8+I8</f>
        <v>1980000</v>
      </c>
      <c r="C8" s="100">
        <v>0</v>
      </c>
      <c r="D8" s="100">
        <v>1450000</v>
      </c>
      <c r="E8" s="100">
        <v>530000</v>
      </c>
      <c r="F8" s="100">
        <v>0</v>
      </c>
      <c r="G8" s="100">
        <v>0</v>
      </c>
      <c r="H8" s="100">
        <v>0</v>
      </c>
      <c r="I8" s="153">
        <v>0</v>
      </c>
    </row>
    <row r="9" ht="27" customHeight="1" spans="1:9">
      <c r="A9" s="10" t="s">
        <v>64</v>
      </c>
      <c r="B9" s="100">
        <f>C9+D9</f>
        <v>1840919</v>
      </c>
      <c r="C9" s="100">
        <v>0</v>
      </c>
      <c r="D9" s="100">
        <v>1840919</v>
      </c>
      <c r="E9" s="182"/>
      <c r="F9" s="100"/>
      <c r="G9" s="100"/>
      <c r="H9" s="100"/>
      <c r="I9" s="100"/>
    </row>
    <row r="10" ht="27" customHeight="1" spans="1:9">
      <c r="A10" s="10" t="s">
        <v>65</v>
      </c>
      <c r="B10" s="100">
        <f>C10+D10+E10+F10+I10</f>
        <v>2967000</v>
      </c>
      <c r="C10" s="100">
        <v>0</v>
      </c>
      <c r="D10" s="100">
        <v>75000</v>
      </c>
      <c r="E10" s="100">
        <v>2892000</v>
      </c>
      <c r="F10" s="100">
        <v>0</v>
      </c>
      <c r="G10" s="100"/>
      <c r="H10" s="100"/>
      <c r="I10" s="100">
        <v>0</v>
      </c>
    </row>
    <row r="11" ht="27" customHeight="1" spans="1:9">
      <c r="A11" s="10" t="s">
        <v>66</v>
      </c>
      <c r="B11" s="100">
        <f>C11+D11+E11+F11+G11+H11+I11</f>
        <v>159000</v>
      </c>
      <c r="C11" s="100">
        <v>0</v>
      </c>
      <c r="D11" s="100">
        <v>8000</v>
      </c>
      <c r="E11" s="100">
        <v>151000</v>
      </c>
      <c r="F11" s="100">
        <v>0</v>
      </c>
      <c r="G11" s="100">
        <v>0</v>
      </c>
      <c r="H11" s="100">
        <v>0</v>
      </c>
      <c r="I11" s="100">
        <v>0</v>
      </c>
    </row>
    <row r="12" ht="27" customHeight="1" spans="1:9">
      <c r="A12" s="10" t="s">
        <v>67</v>
      </c>
      <c r="B12" s="100">
        <f>C12</f>
        <v>0</v>
      </c>
      <c r="C12" s="100">
        <v>0</v>
      </c>
      <c r="D12" s="100"/>
      <c r="E12" s="100"/>
      <c r="F12" s="100"/>
      <c r="G12" s="100"/>
      <c r="H12" s="100"/>
      <c r="I12" s="100"/>
    </row>
    <row r="13" ht="27" customHeight="1" spans="1:9">
      <c r="A13" s="10" t="s">
        <v>68</v>
      </c>
      <c r="B13" s="100">
        <f>C13</f>
        <v>0</v>
      </c>
      <c r="C13" s="100">
        <v>0</v>
      </c>
      <c r="D13" s="100"/>
      <c r="E13" s="100"/>
      <c r="F13" s="100"/>
      <c r="G13" s="100"/>
      <c r="H13" s="100"/>
      <c r="I13" s="100"/>
    </row>
    <row r="14" ht="27" customHeight="1" spans="1:9">
      <c r="A14" s="117" t="s">
        <v>69</v>
      </c>
      <c r="B14" s="100">
        <f>C14+D14+E14+F14+G14+H14+I14</f>
        <v>249540531.48</v>
      </c>
      <c r="C14" s="100">
        <v>0</v>
      </c>
      <c r="D14" s="100">
        <v>56189200</v>
      </c>
      <c r="E14" s="100">
        <v>193351331.48</v>
      </c>
      <c r="F14" s="100">
        <v>0</v>
      </c>
      <c r="G14" s="100">
        <v>0</v>
      </c>
      <c r="H14" s="100">
        <v>0</v>
      </c>
      <c r="I14" s="100">
        <v>0</v>
      </c>
    </row>
    <row r="15" ht="27" customHeight="1" spans="1:9">
      <c r="A15" s="117" t="s">
        <v>70</v>
      </c>
      <c r="B15" s="100">
        <f>C15+D15+E15+F15+G15+H15+I15</f>
        <v>249441531.48</v>
      </c>
      <c r="C15" s="100">
        <v>0</v>
      </c>
      <c r="D15" s="100">
        <v>56119200</v>
      </c>
      <c r="E15" s="100">
        <v>193322331.48</v>
      </c>
      <c r="F15" s="100">
        <v>0</v>
      </c>
      <c r="G15" s="100">
        <v>0</v>
      </c>
      <c r="H15" s="100">
        <v>0</v>
      </c>
      <c r="I15" s="100">
        <v>0</v>
      </c>
    </row>
    <row r="16" ht="27" customHeight="1" spans="1:9">
      <c r="A16" s="117" t="s">
        <v>71</v>
      </c>
      <c r="B16" s="100">
        <f>C16+D16+E16+F16+I16</f>
        <v>99000</v>
      </c>
      <c r="C16" s="100">
        <v>0</v>
      </c>
      <c r="D16" s="100">
        <v>70000</v>
      </c>
      <c r="E16" s="100">
        <v>29000</v>
      </c>
      <c r="F16" s="100">
        <v>0</v>
      </c>
      <c r="G16" s="100"/>
      <c r="H16" s="100"/>
      <c r="I16" s="100">
        <v>0</v>
      </c>
    </row>
    <row r="17" ht="27" customHeight="1" spans="1:9">
      <c r="A17" s="10" t="s">
        <v>72</v>
      </c>
      <c r="B17" s="100">
        <f>C17+D17+E17+F17+G17+H17+I17</f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</row>
    <row r="18" ht="27" customHeight="1" spans="1:9">
      <c r="A18" s="10" t="s">
        <v>73</v>
      </c>
      <c r="B18" s="100">
        <f>C18</f>
        <v>0</v>
      </c>
      <c r="C18" s="100">
        <v>0</v>
      </c>
      <c r="D18" s="100"/>
      <c r="E18" s="100"/>
      <c r="F18" s="100"/>
      <c r="G18" s="100"/>
      <c r="H18" s="100"/>
      <c r="I18" s="100"/>
    </row>
    <row r="19" ht="27" customHeight="1" spans="1:9">
      <c r="A19" s="10" t="s">
        <v>74</v>
      </c>
      <c r="B19" s="100">
        <f>C19</f>
        <v>0</v>
      </c>
      <c r="C19" s="100">
        <v>0</v>
      </c>
      <c r="D19" s="100"/>
      <c r="E19" s="100"/>
      <c r="F19" s="100"/>
      <c r="G19" s="100"/>
      <c r="H19" s="100"/>
      <c r="I19" s="100"/>
    </row>
    <row r="20" ht="27" customHeight="1" spans="1:9">
      <c r="A20" s="181" t="s">
        <v>75</v>
      </c>
      <c r="B20" s="100">
        <f>C20+D20+E20+F20+G20+H20+I20</f>
        <v>18832914.49</v>
      </c>
      <c r="C20" s="100">
        <v>0</v>
      </c>
      <c r="D20" s="100">
        <v>17487939</v>
      </c>
      <c r="E20" s="100">
        <v>1344975.49</v>
      </c>
      <c r="F20" s="100">
        <v>0</v>
      </c>
      <c r="G20" s="100">
        <v>0</v>
      </c>
      <c r="H20" s="100">
        <v>0</v>
      </c>
      <c r="I20" s="153">
        <v>0</v>
      </c>
    </row>
    <row r="21" ht="27" customHeight="1" spans="1:9">
      <c r="A21" s="117" t="s">
        <v>76</v>
      </c>
      <c r="B21" s="100">
        <f>C21+D21+E21+F21+G21+H21+I21</f>
        <v>216083913.01</v>
      </c>
      <c r="C21" s="100">
        <v>0</v>
      </c>
      <c r="D21" s="100">
        <v>195696567.78</v>
      </c>
      <c r="E21" s="100">
        <v>20387345.23</v>
      </c>
      <c r="F21" s="100">
        <v>0</v>
      </c>
      <c r="G21" s="100">
        <v>0</v>
      </c>
      <c r="H21" s="100">
        <v>0</v>
      </c>
      <c r="I21" s="153">
        <v>0</v>
      </c>
    </row>
    <row r="22" ht="27" customHeight="1" spans="1:9">
      <c r="A22" s="176"/>
      <c r="B22" s="183"/>
      <c r="C22" s="183"/>
      <c r="D22" s="50"/>
      <c r="E22" s="183"/>
      <c r="F22" s="183"/>
      <c r="G22" s="183"/>
      <c r="H22" s="183"/>
      <c r="I22" s="185" t="s">
        <v>77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64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7.8583333333333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78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25</v>
      </c>
      <c r="F2" s="77"/>
    </row>
    <row r="3" ht="19.5" customHeight="1" spans="1:6">
      <c r="A3" s="4" t="s">
        <v>49</v>
      </c>
      <c r="B3" s="4"/>
      <c r="C3" s="4"/>
      <c r="D3" s="4"/>
      <c r="E3" s="6"/>
      <c r="F3" s="39" t="s">
        <v>50</v>
      </c>
    </row>
    <row r="4" ht="27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130" t="s">
        <v>79</v>
      </c>
      <c r="F4" s="41" t="s">
        <v>80</v>
      </c>
    </row>
    <row r="5" ht="28.5" customHeight="1" spans="1:6">
      <c r="A5" s="10" t="s">
        <v>81</v>
      </c>
      <c r="B5" s="59">
        <v>0</v>
      </c>
      <c r="C5" s="59">
        <v>0</v>
      </c>
      <c r="D5" s="10" t="s">
        <v>82</v>
      </c>
      <c r="E5" s="163">
        <v>0</v>
      </c>
      <c r="F5" s="164">
        <v>0</v>
      </c>
    </row>
    <row r="6" ht="28.5" customHeight="1" spans="1:6">
      <c r="A6" s="10" t="s">
        <v>83</v>
      </c>
      <c r="B6" s="59">
        <v>0</v>
      </c>
      <c r="C6" s="59">
        <v>0</v>
      </c>
      <c r="D6" s="10" t="s">
        <v>84</v>
      </c>
      <c r="E6" s="165">
        <v>0</v>
      </c>
      <c r="F6" s="166">
        <v>0</v>
      </c>
    </row>
    <row r="7" ht="28.5" customHeight="1" spans="1:6">
      <c r="A7" s="10" t="s">
        <v>85</v>
      </c>
      <c r="B7" s="59">
        <v>0</v>
      </c>
      <c r="C7" s="59">
        <v>0</v>
      </c>
      <c r="D7" s="10" t="s">
        <v>86</v>
      </c>
      <c r="E7" s="167">
        <v>0</v>
      </c>
      <c r="F7" s="44">
        <v>0</v>
      </c>
    </row>
    <row r="8" ht="28.5" customHeight="1" spans="1:6">
      <c r="A8" s="10" t="s">
        <v>87</v>
      </c>
      <c r="B8" s="59">
        <v>0</v>
      </c>
      <c r="C8" s="59">
        <v>0</v>
      </c>
      <c r="D8" s="135" t="s">
        <v>88</v>
      </c>
      <c r="E8" s="21">
        <v>0</v>
      </c>
      <c r="F8" s="21">
        <v>0</v>
      </c>
    </row>
    <row r="9" ht="28.5" customHeight="1" spans="1:6">
      <c r="A9" s="10" t="s">
        <v>89</v>
      </c>
      <c r="B9" s="59">
        <v>0</v>
      </c>
      <c r="C9" s="59">
        <v>0</v>
      </c>
      <c r="D9" s="135" t="s">
        <v>90</v>
      </c>
      <c r="E9" s="21">
        <v>0</v>
      </c>
      <c r="F9" s="21">
        <v>0</v>
      </c>
    </row>
    <row r="10" ht="28.5" customHeight="1" spans="1:6">
      <c r="A10" s="32" t="s">
        <v>91</v>
      </c>
      <c r="B10" s="59">
        <v>0</v>
      </c>
      <c r="C10" s="59">
        <v>0</v>
      </c>
      <c r="D10" s="140" t="s">
        <v>92</v>
      </c>
      <c r="E10" s="44">
        <v>0</v>
      </c>
      <c r="F10" s="21">
        <v>0</v>
      </c>
    </row>
    <row r="11" ht="28.5" customHeight="1" spans="1:6">
      <c r="A11" s="90" t="s">
        <v>93</v>
      </c>
      <c r="B11" s="80">
        <v>0</v>
      </c>
      <c r="C11" s="80">
        <v>0</v>
      </c>
      <c r="D11" s="168" t="s">
        <v>94</v>
      </c>
      <c r="E11" s="169">
        <v>0</v>
      </c>
      <c r="F11" s="21">
        <v>0</v>
      </c>
    </row>
    <row r="12" ht="28.5" customHeight="1" spans="1:6">
      <c r="A12" s="92" t="s">
        <v>95</v>
      </c>
      <c r="B12" s="87">
        <v>0</v>
      </c>
      <c r="C12" s="87">
        <v>0</v>
      </c>
      <c r="D12" s="119" t="s">
        <v>96</v>
      </c>
      <c r="E12" s="145" t="s">
        <v>96</v>
      </c>
      <c r="F12" s="43" t="s">
        <v>96</v>
      </c>
    </row>
    <row r="13" ht="28.5" customHeight="1" spans="1:6">
      <c r="A13" s="10" t="s">
        <v>97</v>
      </c>
      <c r="B13" s="100">
        <f>B5+B6+B8+B9+B10+B11</f>
        <v>0</v>
      </c>
      <c r="C13" s="100">
        <f>C5+C6+C8+C9+C10+C11</f>
        <v>0</v>
      </c>
      <c r="D13" s="10" t="s">
        <v>98</v>
      </c>
      <c r="E13" s="153">
        <f>E5+E7+E8+E9+E10+E11</f>
        <v>0</v>
      </c>
      <c r="F13" s="47">
        <f>F5+F7+F8+F9+F10+F11</f>
        <v>0</v>
      </c>
    </row>
    <row r="14" ht="28.5" customHeight="1" spans="1:6">
      <c r="A14" s="32" t="s">
        <v>99</v>
      </c>
      <c r="B14" s="59">
        <v>0</v>
      </c>
      <c r="C14" s="59">
        <v>0</v>
      </c>
      <c r="D14" s="32" t="s">
        <v>100</v>
      </c>
      <c r="E14" s="159">
        <v>0</v>
      </c>
      <c r="F14" s="150">
        <v>0</v>
      </c>
    </row>
    <row r="15" ht="39.75" customHeight="1" spans="1:6">
      <c r="A15" s="28" t="s">
        <v>101</v>
      </c>
      <c r="B15" s="59">
        <v>0</v>
      </c>
      <c r="C15" s="159">
        <v>0</v>
      </c>
      <c r="D15" s="28" t="s">
        <v>102</v>
      </c>
      <c r="E15" s="59">
        <v>0</v>
      </c>
      <c r="F15" s="80">
        <v>0</v>
      </c>
    </row>
    <row r="16" ht="28.5" customHeight="1" spans="1:6">
      <c r="A16" s="32" t="s">
        <v>103</v>
      </c>
      <c r="B16" s="59">
        <v>0</v>
      </c>
      <c r="C16" s="59">
        <v>0</v>
      </c>
      <c r="D16" s="32" t="s">
        <v>104</v>
      </c>
      <c r="E16" s="159">
        <v>0</v>
      </c>
      <c r="F16" s="150">
        <v>0</v>
      </c>
    </row>
    <row r="17" ht="31.5" customHeight="1" spans="1:6">
      <c r="A17" s="28" t="s">
        <v>105</v>
      </c>
      <c r="B17" s="80">
        <v>0</v>
      </c>
      <c r="C17" s="167">
        <v>0</v>
      </c>
      <c r="D17" s="28" t="s">
        <v>106</v>
      </c>
      <c r="E17" s="59">
        <v>0</v>
      </c>
      <c r="F17" s="80">
        <v>0</v>
      </c>
    </row>
    <row r="18" ht="31.5" customHeight="1" spans="1:6">
      <c r="A18" s="136" t="s">
        <v>107</v>
      </c>
      <c r="B18" s="170">
        <f>B13+B14+B16</f>
        <v>0</v>
      </c>
      <c r="C18" s="171">
        <f>C13+C14+C16</f>
        <v>0</v>
      </c>
      <c r="D18" s="32" t="s">
        <v>108</v>
      </c>
      <c r="E18" s="151">
        <f>E13+E14+E16</f>
        <v>0</v>
      </c>
      <c r="F18" s="47">
        <f>F13+F14+F16</f>
        <v>0</v>
      </c>
    </row>
    <row r="19" ht="28.5" customHeight="1" spans="1:6">
      <c r="A19" s="161" t="s">
        <v>96</v>
      </c>
      <c r="B19" s="105" t="s">
        <v>96</v>
      </c>
      <c r="C19" s="172" t="s">
        <v>96</v>
      </c>
      <c r="D19" s="42" t="s">
        <v>109</v>
      </c>
      <c r="E19" s="47">
        <f>B18-E18</f>
        <v>0</v>
      </c>
      <c r="F19" s="47">
        <f>C18-F18</f>
        <v>0</v>
      </c>
    </row>
    <row r="20" ht="28.5" customHeight="1" spans="1:6">
      <c r="A20" s="42" t="s">
        <v>110</v>
      </c>
      <c r="B20" s="44">
        <v>0</v>
      </c>
      <c r="C20" s="47">
        <f>E20</f>
        <v>0</v>
      </c>
      <c r="D20" s="42" t="s">
        <v>111</v>
      </c>
      <c r="E20" s="47">
        <f>B20+E19</f>
        <v>0</v>
      </c>
      <c r="F20" s="47">
        <f>C20+F19</f>
        <v>0</v>
      </c>
    </row>
    <row r="21" ht="28.5" customHeight="1" spans="1:6">
      <c r="A21" s="43" t="s">
        <v>112</v>
      </c>
      <c r="B21" s="47">
        <f>B18+B20</f>
        <v>0</v>
      </c>
      <c r="C21" s="47">
        <f>C18+C20</f>
        <v>0</v>
      </c>
      <c r="D21" s="43" t="s">
        <v>112</v>
      </c>
      <c r="E21" s="47">
        <f>E18+E20</f>
        <v>0</v>
      </c>
      <c r="F21" s="47">
        <f>F18+F20</f>
        <v>0</v>
      </c>
    </row>
    <row r="22" ht="28.5" customHeight="1" spans="1:6">
      <c r="A22" s="34"/>
      <c r="B22" s="173">
        <v>0</v>
      </c>
      <c r="C22" s="173"/>
      <c r="D22" s="34"/>
      <c r="E22" s="173">
        <v>0</v>
      </c>
      <c r="F22" s="174" t="s">
        <v>113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78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5833333333333" style="1"/>
    <col min="2" max="3" width="27.25" style="1"/>
    <col min="4" max="4" width="38.725" style="1"/>
    <col min="5" max="6" width="27.25" style="1"/>
  </cols>
  <sheetData>
    <row r="1" ht="48" customHeight="1" spans="1:6">
      <c r="A1" s="2" t="s">
        <v>114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27</v>
      </c>
      <c r="F2" s="77"/>
    </row>
    <row r="3" ht="19.5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56" t="s">
        <v>115</v>
      </c>
      <c r="B5" s="82">
        <v>14956500</v>
      </c>
      <c r="C5" s="82">
        <v>17374100</v>
      </c>
      <c r="D5" s="156" t="s">
        <v>116</v>
      </c>
      <c r="E5" s="82">
        <v>44708820</v>
      </c>
      <c r="F5" s="82">
        <v>51605880</v>
      </c>
    </row>
    <row r="6" ht="28.5" customHeight="1" spans="1:6">
      <c r="A6" s="92" t="s">
        <v>117</v>
      </c>
      <c r="B6" s="87">
        <v>700000</v>
      </c>
      <c r="C6" s="87">
        <v>630000</v>
      </c>
      <c r="D6" s="156" t="s">
        <v>118</v>
      </c>
      <c r="E6" s="87">
        <v>3950040</v>
      </c>
      <c r="F6" s="87">
        <v>4513320</v>
      </c>
    </row>
    <row r="7" ht="28.5" customHeight="1" spans="1:6">
      <c r="A7" s="157" t="s">
        <v>83</v>
      </c>
      <c r="B7" s="158">
        <v>43276126</v>
      </c>
      <c r="C7" s="158">
        <v>52835880</v>
      </c>
      <c r="D7" s="156" t="s">
        <v>119</v>
      </c>
      <c r="E7" s="59">
        <v>0</v>
      </c>
      <c r="F7" s="59">
        <v>0</v>
      </c>
    </row>
    <row r="8" ht="28.5" customHeight="1" spans="1:6">
      <c r="A8" s="10" t="s">
        <v>120</v>
      </c>
      <c r="B8" s="59">
        <v>41868426</v>
      </c>
      <c r="C8" s="59">
        <v>51605880</v>
      </c>
      <c r="D8" s="156" t="s">
        <v>121</v>
      </c>
      <c r="E8" s="59">
        <v>60000</v>
      </c>
      <c r="F8" s="59">
        <v>70000</v>
      </c>
    </row>
    <row r="9" ht="28.5" customHeight="1" spans="1:6">
      <c r="A9" s="32" t="s">
        <v>122</v>
      </c>
      <c r="B9" s="59">
        <v>1407700</v>
      </c>
      <c r="C9" s="59">
        <v>1230000</v>
      </c>
      <c r="D9" s="156" t="s">
        <v>123</v>
      </c>
      <c r="E9" s="80">
        <v>0</v>
      </c>
      <c r="F9" s="80">
        <v>0</v>
      </c>
    </row>
    <row r="10" ht="28.5" customHeight="1" spans="1:6">
      <c r="A10" s="92" t="s">
        <v>124</v>
      </c>
      <c r="B10" s="59">
        <v>112600.25</v>
      </c>
      <c r="C10" s="159">
        <v>93240</v>
      </c>
      <c r="D10" s="89" t="s">
        <v>96</v>
      </c>
      <c r="E10" s="89" t="s">
        <v>96</v>
      </c>
      <c r="F10" s="89" t="s">
        <v>96</v>
      </c>
    </row>
    <row r="11" ht="28.5" customHeight="1" spans="1:6">
      <c r="A11" s="10" t="s">
        <v>125</v>
      </c>
      <c r="B11" s="59">
        <v>4650000</v>
      </c>
      <c r="C11" s="159">
        <v>1450000</v>
      </c>
      <c r="D11" s="89" t="s">
        <v>96</v>
      </c>
      <c r="E11" s="89" t="s">
        <v>96</v>
      </c>
      <c r="F11" s="89" t="s">
        <v>96</v>
      </c>
    </row>
    <row r="12" ht="28.5" customHeight="1" spans="1:6">
      <c r="A12" s="10" t="s">
        <v>126</v>
      </c>
      <c r="B12" s="59">
        <v>1630252</v>
      </c>
      <c r="C12" s="159">
        <v>1840919</v>
      </c>
      <c r="D12" s="89" t="s">
        <v>96</v>
      </c>
      <c r="E12" s="89" t="s">
        <v>96</v>
      </c>
      <c r="F12" s="89" t="s">
        <v>96</v>
      </c>
    </row>
    <row r="13" ht="28.5" customHeight="1" spans="1:6">
      <c r="A13" s="10" t="s">
        <v>127</v>
      </c>
      <c r="B13" s="59">
        <v>70000</v>
      </c>
      <c r="C13" s="159">
        <v>75000</v>
      </c>
      <c r="D13" s="89" t="s">
        <v>96</v>
      </c>
      <c r="E13" s="89" t="s">
        <v>96</v>
      </c>
      <c r="F13" s="89" t="s">
        <v>96</v>
      </c>
    </row>
    <row r="14" ht="28.5" customHeight="1" spans="1:6">
      <c r="A14" s="10" t="s">
        <v>128</v>
      </c>
      <c r="B14" s="59">
        <v>7000</v>
      </c>
      <c r="C14" s="159">
        <v>8000</v>
      </c>
      <c r="D14" s="89" t="s">
        <v>96</v>
      </c>
      <c r="E14" s="96" t="s">
        <v>96</v>
      </c>
      <c r="F14" s="96" t="s">
        <v>96</v>
      </c>
    </row>
    <row r="15" ht="28.5" customHeight="1" spans="1:6">
      <c r="A15" s="10" t="s">
        <v>129</v>
      </c>
      <c r="B15" s="100">
        <f>B5+B7+B10+B11+B12+B13+B14</f>
        <v>64702478.25</v>
      </c>
      <c r="C15" s="100">
        <f>C5+C7+C10+C11+C12+C13+C14</f>
        <v>73677139</v>
      </c>
      <c r="D15" s="160" t="s">
        <v>130</v>
      </c>
      <c r="E15" s="100">
        <f>E5+E6+E7+E8+E9</f>
        <v>48718860</v>
      </c>
      <c r="F15" s="100">
        <f>F5+F6+F7+F8+F9</f>
        <v>56189200</v>
      </c>
    </row>
    <row r="16" ht="28.5" customHeight="1" spans="1:6">
      <c r="A16" s="10" t="s">
        <v>131</v>
      </c>
      <c r="B16" s="59">
        <v>0</v>
      </c>
      <c r="C16" s="59">
        <v>0</v>
      </c>
      <c r="D16" s="92" t="s">
        <v>132</v>
      </c>
      <c r="E16" s="59">
        <v>0</v>
      </c>
      <c r="F16" s="59">
        <v>0</v>
      </c>
    </row>
    <row r="17" ht="28.5" customHeight="1" spans="1:6">
      <c r="A17" s="10" t="s">
        <v>133</v>
      </c>
      <c r="B17" s="59">
        <v>0</v>
      </c>
      <c r="C17" s="59">
        <v>0</v>
      </c>
      <c r="D17" s="160" t="s">
        <v>134</v>
      </c>
      <c r="E17" s="59">
        <v>0</v>
      </c>
      <c r="F17" s="59">
        <v>0</v>
      </c>
    </row>
    <row r="18" ht="28.5" customHeight="1" spans="1:6">
      <c r="A18" s="32" t="s">
        <v>135</v>
      </c>
      <c r="B18" s="122">
        <f>B15+B16+B17</f>
        <v>64702478.25</v>
      </c>
      <c r="C18" s="122">
        <f>C15+C16+C17</f>
        <v>73677139</v>
      </c>
      <c r="D18" s="156" t="s">
        <v>136</v>
      </c>
      <c r="E18" s="100">
        <f>E15+E16+E17</f>
        <v>48718860</v>
      </c>
      <c r="F18" s="100">
        <f>F15+F16+F17</f>
        <v>56189200</v>
      </c>
    </row>
    <row r="19" ht="28.5" customHeight="1" spans="1:6">
      <c r="A19" s="89" t="s">
        <v>96</v>
      </c>
      <c r="B19" s="89" t="s">
        <v>96</v>
      </c>
      <c r="C19" s="97" t="s">
        <v>96</v>
      </c>
      <c r="D19" s="92" t="s">
        <v>137</v>
      </c>
      <c r="E19" s="100">
        <f>B18-E18</f>
        <v>15983618.25</v>
      </c>
      <c r="F19" s="100">
        <f>C18-F18</f>
        <v>17487939</v>
      </c>
    </row>
    <row r="20" ht="28.5" customHeight="1" spans="1:6">
      <c r="A20" s="156" t="s">
        <v>138</v>
      </c>
      <c r="B20" s="82">
        <v>162225010.53</v>
      </c>
      <c r="C20" s="94">
        <f>E20</f>
        <v>178208628.78</v>
      </c>
      <c r="D20" s="160" t="s">
        <v>139</v>
      </c>
      <c r="E20" s="100">
        <f>B20+E19</f>
        <v>178208628.78</v>
      </c>
      <c r="F20" s="100">
        <f>C20+F19</f>
        <v>195696567.78</v>
      </c>
    </row>
    <row r="21" ht="28.5" customHeight="1" spans="1:6">
      <c r="A21" s="43" t="s">
        <v>112</v>
      </c>
      <c r="B21" s="47">
        <f>B18+B20</f>
        <v>226927488.78</v>
      </c>
      <c r="C21" s="47">
        <f>C18+C20</f>
        <v>251885767.78</v>
      </c>
      <c r="D21" s="161" t="s">
        <v>112</v>
      </c>
      <c r="E21" s="122">
        <f>E18+E20</f>
        <v>226927488.78</v>
      </c>
      <c r="F21" s="122">
        <f>F18+F20</f>
        <v>251885767.78</v>
      </c>
    </row>
    <row r="22" ht="15.75" customHeight="1" spans="1:6">
      <c r="A22" s="162"/>
      <c r="B22" s="36"/>
      <c r="C22" s="36"/>
      <c r="D22" s="111"/>
      <c r="E22" s="98"/>
      <c r="F22" s="77" t="s">
        <v>140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75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zoomScalePageLayoutView="60" workbookViewId="0">
      <pane topLeftCell="B7" activePane="bottomRight" state="frozen"/>
      <selection activeCell="A1" sqref="A1:F1"/>
    </sheetView>
  </sheetViews>
  <sheetFormatPr defaultColWidth="8" defaultRowHeight="13.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141</v>
      </c>
      <c r="B1" s="3"/>
      <c r="C1" s="3"/>
      <c r="D1" s="3"/>
      <c r="E1" s="3"/>
      <c r="F1" s="3"/>
    </row>
    <row r="2" ht="21" customHeight="1" spans="1:6">
      <c r="A2" s="142"/>
      <c r="B2" s="142"/>
      <c r="C2" s="142"/>
      <c r="D2" s="142"/>
      <c r="E2" s="75"/>
      <c r="F2" s="76" t="s">
        <v>29</v>
      </c>
    </row>
    <row r="3" ht="21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39" t="s">
        <v>81</v>
      </c>
      <c r="B5" s="44">
        <v>77379576</v>
      </c>
      <c r="C5" s="143">
        <v>77873306.97</v>
      </c>
      <c r="D5" s="139" t="s">
        <v>82</v>
      </c>
      <c r="E5" s="44">
        <v>180863283.96</v>
      </c>
      <c r="F5" s="143">
        <v>193322331.48</v>
      </c>
    </row>
    <row r="6" ht="28.5" customHeight="1" spans="1:6">
      <c r="A6" s="140" t="s">
        <v>142</v>
      </c>
      <c r="B6" s="44">
        <v>73239576</v>
      </c>
      <c r="C6" s="143">
        <v>74521506.97</v>
      </c>
      <c r="D6" s="140" t="s">
        <v>143</v>
      </c>
      <c r="E6" s="44">
        <v>28000</v>
      </c>
      <c r="F6" s="143">
        <v>29000</v>
      </c>
    </row>
    <row r="7" ht="28.5" customHeight="1" spans="1:6">
      <c r="A7" s="139" t="s">
        <v>83</v>
      </c>
      <c r="B7" s="44">
        <v>106220000</v>
      </c>
      <c r="C7" s="143">
        <v>113250000</v>
      </c>
      <c r="D7" s="144" t="s">
        <v>144</v>
      </c>
      <c r="E7" s="44">
        <v>0</v>
      </c>
      <c r="F7" s="143">
        <v>0</v>
      </c>
    </row>
    <row r="8" ht="28.5" customHeight="1" spans="1:6">
      <c r="A8" s="135" t="s">
        <v>85</v>
      </c>
      <c r="B8" s="44">
        <v>88000000</v>
      </c>
      <c r="C8" s="143">
        <v>95000000</v>
      </c>
      <c r="D8" s="145" t="s">
        <v>96</v>
      </c>
      <c r="E8" s="146" t="s">
        <v>96</v>
      </c>
      <c r="F8" s="146" t="s">
        <v>96</v>
      </c>
    </row>
    <row r="9" ht="28.5" customHeight="1" spans="1:6">
      <c r="A9" s="135" t="s">
        <v>87</v>
      </c>
      <c r="B9" s="44">
        <v>520000</v>
      </c>
      <c r="C9" s="44">
        <v>530000</v>
      </c>
      <c r="D9" s="147" t="s">
        <v>96</v>
      </c>
      <c r="E9" s="147" t="s">
        <v>96</v>
      </c>
      <c r="F9" s="148" t="s">
        <v>96</v>
      </c>
    </row>
    <row r="10" ht="28.5" customHeight="1" spans="1:6">
      <c r="A10" s="149" t="s">
        <v>145</v>
      </c>
      <c r="B10" s="44">
        <v>2890000</v>
      </c>
      <c r="C10" s="44">
        <v>2892000</v>
      </c>
      <c r="D10" s="147" t="s">
        <v>96</v>
      </c>
      <c r="E10" s="147" t="s">
        <v>96</v>
      </c>
      <c r="F10" s="148" t="s">
        <v>96</v>
      </c>
    </row>
    <row r="11" ht="28.5" customHeight="1" spans="1:6">
      <c r="A11" s="135" t="s">
        <v>146</v>
      </c>
      <c r="B11" s="44">
        <v>150000</v>
      </c>
      <c r="C11" s="44">
        <v>151000</v>
      </c>
      <c r="D11" s="147" t="s">
        <v>96</v>
      </c>
      <c r="E11" s="147" t="s">
        <v>96</v>
      </c>
      <c r="F11" s="148" t="s">
        <v>96</v>
      </c>
    </row>
    <row r="12" ht="28.5" customHeight="1" spans="1:6">
      <c r="A12" s="135" t="s">
        <v>95</v>
      </c>
      <c r="B12" s="150">
        <v>0</v>
      </c>
      <c r="C12" s="150">
        <v>0</v>
      </c>
      <c r="D12" s="147" t="s">
        <v>96</v>
      </c>
      <c r="E12" s="147" t="s">
        <v>96</v>
      </c>
      <c r="F12" s="148" t="s">
        <v>96</v>
      </c>
    </row>
    <row r="13" ht="28.5" customHeight="1" spans="1:6">
      <c r="A13" s="10" t="s">
        <v>147</v>
      </c>
      <c r="B13" s="122">
        <f>B5+B7+B9+B10+B11</f>
        <v>187159576</v>
      </c>
      <c r="C13" s="122">
        <f>C5+C7+C9+C10+C11</f>
        <v>194696306.97</v>
      </c>
      <c r="D13" s="10" t="s">
        <v>148</v>
      </c>
      <c r="E13" s="122">
        <f>E5+E6+E7</f>
        <v>180891283.96</v>
      </c>
      <c r="F13" s="151">
        <f>F5+F6+F7</f>
        <v>193351331.48</v>
      </c>
    </row>
    <row r="14" ht="28.5" customHeight="1" spans="1:6">
      <c r="A14" s="135" t="s">
        <v>149</v>
      </c>
      <c r="B14" s="44">
        <v>0</v>
      </c>
      <c r="C14" s="143">
        <v>0</v>
      </c>
      <c r="D14" s="135" t="s">
        <v>150</v>
      </c>
      <c r="E14" s="44">
        <v>0</v>
      </c>
      <c r="F14" s="143">
        <v>0</v>
      </c>
    </row>
    <row r="15" ht="28.5" customHeight="1" spans="1:6">
      <c r="A15" s="135" t="s">
        <v>151</v>
      </c>
      <c r="B15" s="150">
        <v>0</v>
      </c>
      <c r="C15" s="152">
        <v>0</v>
      </c>
      <c r="D15" s="135" t="s">
        <v>152</v>
      </c>
      <c r="E15" s="150">
        <v>0</v>
      </c>
      <c r="F15" s="152">
        <v>0</v>
      </c>
    </row>
    <row r="16" ht="28.5" customHeight="1" spans="1:6">
      <c r="A16" s="10" t="s">
        <v>153</v>
      </c>
      <c r="B16" s="100">
        <f>B13+B14+B15</f>
        <v>187159576</v>
      </c>
      <c r="C16" s="122">
        <f>C13+C14+C15</f>
        <v>194696306.97</v>
      </c>
      <c r="D16" s="10" t="s">
        <v>154</v>
      </c>
      <c r="E16" s="100">
        <f>E13+E14+E15</f>
        <v>180891283.96</v>
      </c>
      <c r="F16" s="153">
        <f>F13+F14+F15</f>
        <v>193351331.48</v>
      </c>
    </row>
    <row r="17" ht="28.5" customHeight="1" spans="1:6">
      <c r="A17" s="11" t="s">
        <v>96</v>
      </c>
      <c r="B17" s="154" t="s">
        <v>96</v>
      </c>
      <c r="C17" s="155" t="s">
        <v>96</v>
      </c>
      <c r="D17" s="10" t="s">
        <v>155</v>
      </c>
      <c r="E17" s="100">
        <f>B16-E16</f>
        <v>6268292.03999999</v>
      </c>
      <c r="F17" s="153">
        <f>C16-F16</f>
        <v>1344975.49000001</v>
      </c>
    </row>
    <row r="18" ht="28.5" customHeight="1" spans="1:6">
      <c r="A18" s="135" t="s">
        <v>156</v>
      </c>
      <c r="B18" s="152">
        <v>12774077.7</v>
      </c>
      <c r="C18" s="100">
        <f>E18</f>
        <v>19042369.74</v>
      </c>
      <c r="D18" s="10" t="s">
        <v>157</v>
      </c>
      <c r="E18" s="100">
        <f>B18+E17</f>
        <v>19042369.74</v>
      </c>
      <c r="F18" s="153">
        <f>C18+F17</f>
        <v>20387345.23</v>
      </c>
    </row>
    <row r="19" ht="28.5" customHeight="1" spans="1:6">
      <c r="A19" s="11" t="s">
        <v>112</v>
      </c>
      <c r="B19" s="100">
        <f>B16+B18</f>
        <v>199933653.7</v>
      </c>
      <c r="C19" s="100">
        <f>C16+C18</f>
        <v>213738676.71</v>
      </c>
      <c r="D19" s="11" t="s">
        <v>112</v>
      </c>
      <c r="E19" s="100">
        <f>E16+E18</f>
        <v>199933653.7</v>
      </c>
      <c r="F19" s="151">
        <f>F16+F18</f>
        <v>213738676.71</v>
      </c>
    </row>
    <row r="20" ht="28.5" customHeight="1" spans="1:6">
      <c r="A20" s="111"/>
      <c r="B20" s="98"/>
      <c r="C20" s="98"/>
      <c r="D20" s="111"/>
      <c r="E20" s="98"/>
      <c r="F20" s="37" t="s">
        <v>158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fitToHeight="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zoomScalePageLayoutView="60" workbookViewId="0">
      <pane topLeftCell="B6" activePane="bottomRight" state="frozen"/>
      <selection activeCell="A1" sqref="A1:G1"/>
    </sheetView>
  </sheetViews>
  <sheetFormatPr defaultColWidth="8" defaultRowHeight="13.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159</v>
      </c>
      <c r="B1" s="3"/>
      <c r="C1" s="3"/>
      <c r="D1" s="3"/>
      <c r="E1" s="3"/>
      <c r="F1" s="3"/>
      <c r="G1" s="3"/>
    </row>
    <row r="2" ht="21" customHeight="1" spans="1:7">
      <c r="A2" s="99"/>
      <c r="B2" s="99"/>
      <c r="C2" s="99"/>
      <c r="D2" s="99"/>
      <c r="E2" s="99"/>
      <c r="F2" s="99"/>
      <c r="G2" s="76" t="s">
        <v>31</v>
      </c>
    </row>
    <row r="3" ht="21" customHeight="1" spans="1:7">
      <c r="A3" s="4" t="s">
        <v>49</v>
      </c>
      <c r="B3" s="4"/>
      <c r="C3" s="4"/>
      <c r="D3" s="4"/>
      <c r="E3" s="4"/>
      <c r="F3" s="4"/>
      <c r="G3" s="6" t="s">
        <v>50</v>
      </c>
    </row>
    <row r="4" ht="28.5" customHeight="1" spans="1:7">
      <c r="A4" s="126" t="s">
        <v>51</v>
      </c>
      <c r="B4" s="127" t="s">
        <v>79</v>
      </c>
      <c r="C4" s="128"/>
      <c r="D4" s="129"/>
      <c r="E4" s="130" t="s">
        <v>80</v>
      </c>
      <c r="F4" s="131"/>
      <c r="G4" s="131"/>
    </row>
    <row r="5" ht="36" customHeight="1" spans="1:7">
      <c r="A5" s="132"/>
      <c r="B5" s="9" t="s">
        <v>160</v>
      </c>
      <c r="C5" s="133" t="s">
        <v>161</v>
      </c>
      <c r="D5" s="133" t="s">
        <v>162</v>
      </c>
      <c r="E5" s="9" t="s">
        <v>160</v>
      </c>
      <c r="F5" s="133" t="s">
        <v>161</v>
      </c>
      <c r="G5" s="133" t="s">
        <v>162</v>
      </c>
    </row>
    <row r="6" ht="28.5" customHeight="1" spans="1:7">
      <c r="A6" s="42" t="s">
        <v>163</v>
      </c>
      <c r="B6" s="47">
        <f>C6+D6</f>
        <v>0</v>
      </c>
      <c r="C6" s="47">
        <f>C7+C8</f>
        <v>0</v>
      </c>
      <c r="D6" s="47">
        <f>D7+D8</f>
        <v>0</v>
      </c>
      <c r="E6" s="47">
        <f>F6+G6</f>
        <v>0</v>
      </c>
      <c r="F6" s="47">
        <f>F7+F8</f>
        <v>0</v>
      </c>
      <c r="G6" s="47">
        <f>G7+G8</f>
        <v>0</v>
      </c>
    </row>
    <row r="7" ht="28.5" customHeight="1" spans="1:7">
      <c r="A7" s="42" t="s">
        <v>164</v>
      </c>
      <c r="B7" s="47">
        <f>C7+D7</f>
        <v>0</v>
      </c>
      <c r="C7" s="44">
        <v>0</v>
      </c>
      <c r="D7" s="44">
        <v>0</v>
      </c>
      <c r="E7" s="47">
        <f>F7+G7</f>
        <v>0</v>
      </c>
      <c r="F7" s="44">
        <v>0</v>
      </c>
      <c r="G7" s="44">
        <v>0</v>
      </c>
    </row>
    <row r="8" ht="28.5" customHeight="1" spans="1:7">
      <c r="A8" s="134" t="s">
        <v>165</v>
      </c>
      <c r="B8" s="47">
        <f>C8+D8</f>
        <v>0</v>
      </c>
      <c r="C8" s="44">
        <v>0</v>
      </c>
      <c r="D8" s="44">
        <v>0</v>
      </c>
      <c r="E8" s="47">
        <f>F8+G8</f>
        <v>0</v>
      </c>
      <c r="F8" s="44">
        <v>0</v>
      </c>
      <c r="G8" s="44">
        <v>0</v>
      </c>
    </row>
    <row r="9" ht="28.5" customHeight="1" spans="1:7">
      <c r="A9" s="135" t="s">
        <v>83</v>
      </c>
      <c r="B9" s="47">
        <f>C9</f>
        <v>0</v>
      </c>
      <c r="C9" s="44">
        <v>0</v>
      </c>
      <c r="D9" s="43" t="s">
        <v>96</v>
      </c>
      <c r="E9" s="47">
        <f>F9</f>
        <v>0</v>
      </c>
      <c r="F9" s="44">
        <v>0</v>
      </c>
      <c r="G9" s="43" t="s">
        <v>96</v>
      </c>
    </row>
    <row r="10" ht="28.5" customHeight="1" spans="1:7">
      <c r="A10" s="136" t="s">
        <v>166</v>
      </c>
      <c r="B10" s="47">
        <f>C10</f>
        <v>0</v>
      </c>
      <c r="C10" s="44">
        <v>0</v>
      </c>
      <c r="D10" s="43" t="s">
        <v>96</v>
      </c>
      <c r="E10" s="47">
        <f>F10</f>
        <v>0</v>
      </c>
      <c r="F10" s="44">
        <v>0</v>
      </c>
      <c r="G10" s="43" t="s">
        <v>96</v>
      </c>
    </row>
    <row r="11" ht="28.5" customHeight="1" spans="1:7">
      <c r="A11" s="42" t="s">
        <v>87</v>
      </c>
      <c r="B11" s="47">
        <f>C11+D11</f>
        <v>0</v>
      </c>
      <c r="C11" s="44">
        <v>0</v>
      </c>
      <c r="D11" s="44">
        <v>0</v>
      </c>
      <c r="E11" s="47">
        <f>F11+G11</f>
        <v>0</v>
      </c>
      <c r="F11" s="44">
        <v>0</v>
      </c>
      <c r="G11" s="44">
        <v>0</v>
      </c>
    </row>
    <row r="12" ht="28.5" customHeight="1" spans="1:7">
      <c r="A12" s="42" t="s">
        <v>145</v>
      </c>
      <c r="B12" s="47">
        <f>D12</f>
        <v>0</v>
      </c>
      <c r="C12" s="43" t="s">
        <v>96</v>
      </c>
      <c r="D12" s="44">
        <v>0</v>
      </c>
      <c r="E12" s="47">
        <f>G12</f>
        <v>0</v>
      </c>
      <c r="F12" s="43" t="s">
        <v>96</v>
      </c>
      <c r="G12" s="44">
        <v>0</v>
      </c>
    </row>
    <row r="13" ht="28.5" customHeight="1" spans="1:7">
      <c r="A13" s="42" t="s">
        <v>146</v>
      </c>
      <c r="B13" s="47">
        <f>C13+D13</f>
        <v>0</v>
      </c>
      <c r="C13" s="44">
        <v>0</v>
      </c>
      <c r="D13" s="44">
        <v>0</v>
      </c>
      <c r="E13" s="47">
        <f>F13+G13</f>
        <v>0</v>
      </c>
      <c r="F13" s="44">
        <v>0</v>
      </c>
      <c r="G13" s="44">
        <v>0</v>
      </c>
    </row>
    <row r="14" ht="28.5" customHeight="1" spans="1:7">
      <c r="A14" s="42" t="s">
        <v>95</v>
      </c>
      <c r="B14" s="47">
        <f>C14</f>
        <v>0</v>
      </c>
      <c r="C14" s="44">
        <v>0</v>
      </c>
      <c r="D14" s="43" t="s">
        <v>96</v>
      </c>
      <c r="E14" s="47">
        <f>F14</f>
        <v>0</v>
      </c>
      <c r="F14" s="44">
        <v>0</v>
      </c>
      <c r="G14" s="43" t="s">
        <v>96</v>
      </c>
    </row>
    <row r="15" ht="28.5" customHeight="1" spans="1:7">
      <c r="A15" s="42" t="s">
        <v>147</v>
      </c>
      <c r="B15" s="47">
        <f t="shared" ref="B15:B20" si="0">C15+D15</f>
        <v>0</v>
      </c>
      <c r="C15" s="47">
        <f>C6+C9+C11+C13</f>
        <v>0</v>
      </c>
      <c r="D15" s="47">
        <f>D6+D11+D12+D13</f>
        <v>0</v>
      </c>
      <c r="E15" s="47">
        <f t="shared" ref="E15:E20" si="1">F15+G15</f>
        <v>0</v>
      </c>
      <c r="F15" s="47">
        <f>F6+F9+F11+F13</f>
        <v>0</v>
      </c>
      <c r="G15" s="47">
        <f>G6+G11+G12+G13</f>
        <v>0</v>
      </c>
    </row>
    <row r="16" ht="28.5" customHeight="1" spans="1:7">
      <c r="A16" s="42" t="s">
        <v>149</v>
      </c>
      <c r="B16" s="47">
        <f t="shared" si="0"/>
        <v>0</v>
      </c>
      <c r="C16" s="44">
        <v>0</v>
      </c>
      <c r="D16" s="44">
        <v>0</v>
      </c>
      <c r="E16" s="47">
        <f t="shared" si="1"/>
        <v>0</v>
      </c>
      <c r="F16" s="44">
        <v>0</v>
      </c>
      <c r="G16" s="44">
        <v>0</v>
      </c>
    </row>
    <row r="17" ht="28.5" customHeight="1" spans="1:7">
      <c r="A17" s="42" t="s">
        <v>151</v>
      </c>
      <c r="B17" s="47">
        <f t="shared" si="0"/>
        <v>0</v>
      </c>
      <c r="C17" s="44">
        <v>0</v>
      </c>
      <c r="D17" s="44">
        <v>0</v>
      </c>
      <c r="E17" s="47">
        <f t="shared" si="1"/>
        <v>0</v>
      </c>
      <c r="F17" s="44">
        <v>0</v>
      </c>
      <c r="G17" s="44">
        <v>0</v>
      </c>
    </row>
    <row r="18" ht="28.5" customHeight="1" spans="1:7">
      <c r="A18" s="42" t="s">
        <v>153</v>
      </c>
      <c r="B18" s="47">
        <f t="shared" si="0"/>
        <v>0</v>
      </c>
      <c r="C18" s="47">
        <f>C15+C16+C17</f>
        <v>0</v>
      </c>
      <c r="D18" s="47">
        <f>D15+D16+D17</f>
        <v>0</v>
      </c>
      <c r="E18" s="47">
        <f t="shared" si="1"/>
        <v>0</v>
      </c>
      <c r="F18" s="47">
        <f>F15+F16+F17</f>
        <v>0</v>
      </c>
      <c r="G18" s="47">
        <f>G15+G16+G17</f>
        <v>0</v>
      </c>
    </row>
    <row r="19" ht="28.5" customHeight="1" spans="1:7">
      <c r="A19" s="42" t="s">
        <v>156</v>
      </c>
      <c r="B19" s="47">
        <f t="shared" si="0"/>
        <v>0</v>
      </c>
      <c r="C19" s="44">
        <v>0</v>
      </c>
      <c r="D19" s="44">
        <v>0</v>
      </c>
      <c r="E19" s="47">
        <f t="shared" si="1"/>
        <v>0</v>
      </c>
      <c r="F19" s="47">
        <f>C35</f>
        <v>0</v>
      </c>
      <c r="G19" s="47">
        <f>D35</f>
        <v>0</v>
      </c>
    </row>
    <row r="20" ht="28.5" customHeight="1" spans="1:7">
      <c r="A20" s="43" t="s">
        <v>112</v>
      </c>
      <c r="B20" s="47">
        <f t="shared" si="0"/>
        <v>0</v>
      </c>
      <c r="C20" s="47">
        <f>C18+C19</f>
        <v>0</v>
      </c>
      <c r="D20" s="47">
        <f>D18+D19</f>
        <v>0</v>
      </c>
      <c r="E20" s="47">
        <f t="shared" si="1"/>
        <v>0</v>
      </c>
      <c r="F20" s="47">
        <f>F18+F19</f>
        <v>0</v>
      </c>
      <c r="G20" s="47">
        <f>G18+G19</f>
        <v>0</v>
      </c>
    </row>
    <row r="21" ht="28.5" customHeight="1" spans="1:7">
      <c r="A21" s="41" t="s">
        <v>51</v>
      </c>
      <c r="B21" s="41" t="s">
        <v>79</v>
      </c>
      <c r="C21" s="137"/>
      <c r="D21" s="137"/>
      <c r="E21" s="41" t="s">
        <v>80</v>
      </c>
      <c r="F21" s="137"/>
      <c r="G21" s="137"/>
    </row>
    <row r="22" ht="36" customHeight="1" spans="1:7">
      <c r="A22" s="137"/>
      <c r="B22" s="41" t="s">
        <v>160</v>
      </c>
      <c r="C22" s="138" t="s">
        <v>161</v>
      </c>
      <c r="D22" s="138" t="s">
        <v>162</v>
      </c>
      <c r="E22" s="41" t="s">
        <v>160</v>
      </c>
      <c r="F22" s="138" t="s">
        <v>161</v>
      </c>
      <c r="G22" s="138" t="s">
        <v>162</v>
      </c>
    </row>
    <row r="23" ht="28.5" customHeight="1" spans="1:7">
      <c r="A23" s="139" t="s">
        <v>167</v>
      </c>
      <c r="B23" s="47">
        <f>C23+D23</f>
        <v>0</v>
      </c>
      <c r="C23" s="47">
        <f>C24+C25+C26+C27</f>
        <v>0</v>
      </c>
      <c r="D23" s="47">
        <f>D24+D25+D26</f>
        <v>0</v>
      </c>
      <c r="E23" s="47">
        <f>F23+G23</f>
        <v>0</v>
      </c>
      <c r="F23" s="47">
        <f>F24+F25+F26+F27</f>
        <v>0</v>
      </c>
      <c r="G23" s="47">
        <f>G24+G25+G26</f>
        <v>0</v>
      </c>
    </row>
    <row r="24" ht="28.5" customHeight="1" spans="1:7">
      <c r="A24" s="135" t="s">
        <v>168</v>
      </c>
      <c r="B24" s="47">
        <f>C24+D24</f>
        <v>0</v>
      </c>
      <c r="C24" s="44">
        <v>0</v>
      </c>
      <c r="D24" s="44">
        <v>0</v>
      </c>
      <c r="E24" s="47">
        <f>F24+G24</f>
        <v>0</v>
      </c>
      <c r="F24" s="44">
        <v>0</v>
      </c>
      <c r="G24" s="44">
        <v>0</v>
      </c>
    </row>
    <row r="25" ht="28.5" customHeight="1" spans="1:7">
      <c r="A25" s="135" t="s">
        <v>169</v>
      </c>
      <c r="B25" s="47">
        <f>C25+D25</f>
        <v>0</v>
      </c>
      <c r="C25" s="44">
        <v>0</v>
      </c>
      <c r="D25" s="44">
        <v>0</v>
      </c>
      <c r="E25" s="47">
        <f>F25+G25</f>
        <v>0</v>
      </c>
      <c r="F25" s="44">
        <v>0</v>
      </c>
      <c r="G25" s="44">
        <v>0</v>
      </c>
    </row>
    <row r="26" ht="28.5" customHeight="1" spans="1:7">
      <c r="A26" s="135" t="s">
        <v>170</v>
      </c>
      <c r="B26" s="47">
        <f>C26+D26</f>
        <v>0</v>
      </c>
      <c r="C26" s="44">
        <v>0</v>
      </c>
      <c r="D26" s="44">
        <v>0</v>
      </c>
      <c r="E26" s="47">
        <f>F26+G26</f>
        <v>0</v>
      </c>
      <c r="F26" s="44">
        <v>0</v>
      </c>
      <c r="G26" s="44">
        <v>0</v>
      </c>
    </row>
    <row r="27" ht="28.5" customHeight="1" spans="1:7">
      <c r="A27" s="140" t="s">
        <v>171</v>
      </c>
      <c r="B27" s="47">
        <f>C27</f>
        <v>0</v>
      </c>
      <c r="C27" s="44">
        <v>0</v>
      </c>
      <c r="D27" s="43" t="s">
        <v>96</v>
      </c>
      <c r="E27" s="47">
        <f>F27</f>
        <v>0</v>
      </c>
      <c r="F27" s="44">
        <v>0</v>
      </c>
      <c r="G27" s="43" t="s">
        <v>96</v>
      </c>
    </row>
    <row r="28" ht="28.5" customHeight="1" spans="1:7">
      <c r="A28" s="139" t="s">
        <v>143</v>
      </c>
      <c r="B28" s="47">
        <f>D28</f>
        <v>0</v>
      </c>
      <c r="C28" s="43" t="s">
        <v>96</v>
      </c>
      <c r="D28" s="44">
        <v>0</v>
      </c>
      <c r="E28" s="47">
        <f>G28</f>
        <v>0</v>
      </c>
      <c r="F28" s="43" t="s">
        <v>96</v>
      </c>
      <c r="G28" s="44">
        <v>0</v>
      </c>
    </row>
    <row r="29" ht="28.5" customHeight="1" spans="1:7">
      <c r="A29" s="135" t="s">
        <v>144</v>
      </c>
      <c r="B29" s="47">
        <f t="shared" ref="B29:B36" si="2">C29+D29</f>
        <v>0</v>
      </c>
      <c r="C29" s="44">
        <v>0</v>
      </c>
      <c r="D29" s="44">
        <v>0</v>
      </c>
      <c r="E29" s="47">
        <f t="shared" ref="E29:E36" si="3">F29+G29</f>
        <v>0</v>
      </c>
      <c r="F29" s="44">
        <v>0</v>
      </c>
      <c r="G29" s="44">
        <v>0</v>
      </c>
    </row>
    <row r="30" ht="28.5" customHeight="1" spans="1:7">
      <c r="A30" s="135" t="s">
        <v>148</v>
      </c>
      <c r="B30" s="47">
        <f t="shared" si="2"/>
        <v>0</v>
      </c>
      <c r="C30" s="47">
        <f>C23+C29</f>
        <v>0</v>
      </c>
      <c r="D30" s="47">
        <f>D23+D28+D29</f>
        <v>0</v>
      </c>
      <c r="E30" s="47">
        <f t="shared" si="3"/>
        <v>0</v>
      </c>
      <c r="F30" s="47">
        <f>F23+F29</f>
        <v>0</v>
      </c>
      <c r="G30" s="47">
        <f>G23+G28+G29</f>
        <v>0</v>
      </c>
    </row>
    <row r="31" ht="28.5" customHeight="1" spans="1:7">
      <c r="A31" s="135" t="s">
        <v>150</v>
      </c>
      <c r="B31" s="47">
        <f t="shared" si="2"/>
        <v>0</v>
      </c>
      <c r="C31" s="44">
        <v>0</v>
      </c>
      <c r="D31" s="44">
        <v>0</v>
      </c>
      <c r="E31" s="47">
        <f t="shared" si="3"/>
        <v>0</v>
      </c>
      <c r="F31" s="44">
        <v>0</v>
      </c>
      <c r="G31" s="44">
        <v>0</v>
      </c>
    </row>
    <row r="32" ht="28.5" customHeight="1" spans="1:7">
      <c r="A32" s="135" t="s">
        <v>152</v>
      </c>
      <c r="B32" s="47">
        <f t="shared" si="2"/>
        <v>0</v>
      </c>
      <c r="C32" s="44">
        <v>0</v>
      </c>
      <c r="D32" s="44">
        <v>0</v>
      </c>
      <c r="E32" s="47">
        <f t="shared" si="3"/>
        <v>0</v>
      </c>
      <c r="F32" s="44">
        <v>0</v>
      </c>
      <c r="G32" s="44">
        <v>0</v>
      </c>
    </row>
    <row r="33" ht="28.5" customHeight="1" spans="1:7">
      <c r="A33" s="135" t="s">
        <v>154</v>
      </c>
      <c r="B33" s="47">
        <f t="shared" si="2"/>
        <v>0</v>
      </c>
      <c r="C33" s="47">
        <f>C30+C31+C32</f>
        <v>0</v>
      </c>
      <c r="D33" s="47">
        <f>D30+D31+D32</f>
        <v>0</v>
      </c>
      <c r="E33" s="47">
        <f t="shared" si="3"/>
        <v>0</v>
      </c>
      <c r="F33" s="47">
        <f>F30+F31+F32</f>
        <v>0</v>
      </c>
      <c r="G33" s="47">
        <f>G30+G31+G32</f>
        <v>0</v>
      </c>
    </row>
    <row r="34" ht="28.5" customHeight="1" spans="1:7">
      <c r="A34" s="135" t="s">
        <v>155</v>
      </c>
      <c r="B34" s="47">
        <f t="shared" si="2"/>
        <v>0</v>
      </c>
      <c r="C34" s="47">
        <f>C18-C33</f>
        <v>0</v>
      </c>
      <c r="D34" s="47">
        <f>D18-D33</f>
        <v>0</v>
      </c>
      <c r="E34" s="47">
        <f t="shared" si="3"/>
        <v>0</v>
      </c>
      <c r="F34" s="47">
        <f>F18-F33</f>
        <v>0</v>
      </c>
      <c r="G34" s="47">
        <f>G18-G33</f>
        <v>0</v>
      </c>
    </row>
    <row r="35" ht="28.5" customHeight="1" spans="1:7">
      <c r="A35" s="135" t="s">
        <v>157</v>
      </c>
      <c r="B35" s="47">
        <f t="shared" si="2"/>
        <v>0</v>
      </c>
      <c r="C35" s="47">
        <f>C19+C34</f>
        <v>0</v>
      </c>
      <c r="D35" s="47">
        <f>D19+D34</f>
        <v>0</v>
      </c>
      <c r="E35" s="47">
        <f t="shared" si="3"/>
        <v>0</v>
      </c>
      <c r="F35" s="47">
        <f>F19+F34</f>
        <v>0</v>
      </c>
      <c r="G35" s="47">
        <f>G19+G34</f>
        <v>0</v>
      </c>
    </row>
    <row r="36" ht="28.5" customHeight="1" spans="1:7">
      <c r="A36" s="95" t="s">
        <v>112</v>
      </c>
      <c r="B36" s="47">
        <f t="shared" si="2"/>
        <v>0</v>
      </c>
      <c r="C36" s="47">
        <f>C33+C35</f>
        <v>0</v>
      </c>
      <c r="D36" s="47">
        <f>D33+D35</f>
        <v>0</v>
      </c>
      <c r="E36" s="47">
        <f t="shared" si="3"/>
        <v>0</v>
      </c>
      <c r="F36" s="47">
        <f>F33+F35</f>
        <v>0</v>
      </c>
      <c r="G36" s="47">
        <f>G33+G35</f>
        <v>0</v>
      </c>
    </row>
    <row r="37" ht="28.5" customHeight="1" spans="1:7">
      <c r="A37" s="141"/>
      <c r="B37" s="36"/>
      <c r="C37" s="36"/>
      <c r="D37" s="36"/>
      <c r="E37" s="36"/>
      <c r="F37" s="36"/>
      <c r="G37" s="37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49" fitToWidth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zoomScalePageLayoutView="60" workbookViewId="0">
      <pane topLeftCell="B5" activePane="bottomRight" state="frozen"/>
      <selection activeCell="I12" sqref="I12"/>
    </sheetView>
  </sheetViews>
  <sheetFormatPr defaultColWidth="8" defaultRowHeight="13.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173</v>
      </c>
      <c r="B1" s="3"/>
      <c r="C1" s="3"/>
      <c r="D1" s="112"/>
      <c r="E1" s="3"/>
      <c r="F1" s="3"/>
    </row>
    <row r="2" ht="21" customHeight="1" spans="1:6">
      <c r="A2" s="99"/>
      <c r="B2" s="113"/>
      <c r="C2" s="99"/>
      <c r="D2" s="114"/>
      <c r="E2" s="99"/>
      <c r="F2" s="76" t="s">
        <v>33</v>
      </c>
    </row>
    <row r="3" ht="21" customHeight="1" spans="1:6">
      <c r="A3" s="4" t="s">
        <v>49</v>
      </c>
      <c r="B3" s="4"/>
      <c r="C3" s="4"/>
      <c r="D3" s="115"/>
      <c r="E3" s="4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16" t="s">
        <v>163</v>
      </c>
      <c r="B5" s="59">
        <v>0</v>
      </c>
      <c r="C5" s="59">
        <v>0</v>
      </c>
      <c r="D5" s="117" t="s">
        <v>167</v>
      </c>
      <c r="E5" s="100">
        <f>E6+E7</f>
        <v>0</v>
      </c>
      <c r="F5" s="100">
        <f>F6+F7</f>
        <v>0</v>
      </c>
    </row>
    <row r="6" ht="28.5" customHeight="1" spans="1:6">
      <c r="A6" s="116" t="s">
        <v>174</v>
      </c>
      <c r="B6" s="59">
        <v>0</v>
      </c>
      <c r="C6" s="59">
        <v>0</v>
      </c>
      <c r="D6" s="117" t="s">
        <v>175</v>
      </c>
      <c r="E6" s="59">
        <v>0</v>
      </c>
      <c r="F6" s="59">
        <v>0</v>
      </c>
    </row>
    <row r="7" ht="28.5" customHeight="1" spans="1:6">
      <c r="A7" s="116" t="s">
        <v>176</v>
      </c>
      <c r="B7" s="59">
        <v>0</v>
      </c>
      <c r="C7" s="59">
        <v>0</v>
      </c>
      <c r="D7" s="117" t="s">
        <v>177</v>
      </c>
      <c r="E7" s="59">
        <v>0</v>
      </c>
      <c r="F7" s="59">
        <v>0</v>
      </c>
    </row>
    <row r="8" ht="28.5" customHeight="1" spans="1:6">
      <c r="A8" s="116" t="s">
        <v>178</v>
      </c>
      <c r="B8" s="59">
        <v>0</v>
      </c>
      <c r="C8" s="59">
        <v>0</v>
      </c>
      <c r="D8" s="117" t="s">
        <v>179</v>
      </c>
      <c r="E8" s="59">
        <v>0</v>
      </c>
      <c r="F8" s="59">
        <v>0</v>
      </c>
    </row>
    <row r="9" ht="28.5" customHeight="1" spans="1:6">
      <c r="A9" s="116" t="s">
        <v>83</v>
      </c>
      <c r="B9" s="59">
        <v>0</v>
      </c>
      <c r="C9" s="59">
        <v>0</v>
      </c>
      <c r="D9" s="117" t="s">
        <v>144</v>
      </c>
      <c r="E9" s="59">
        <v>0</v>
      </c>
      <c r="F9" s="59">
        <v>0</v>
      </c>
    </row>
    <row r="10" ht="28.5" customHeight="1" spans="1:6">
      <c r="A10" s="116" t="s">
        <v>180</v>
      </c>
      <c r="B10" s="59">
        <v>0</v>
      </c>
      <c r="C10" s="59">
        <v>0</v>
      </c>
      <c r="D10" s="11" t="s">
        <v>96</v>
      </c>
      <c r="E10" s="11" t="s">
        <v>96</v>
      </c>
      <c r="F10" s="11" t="s">
        <v>96</v>
      </c>
    </row>
    <row r="11" ht="28.5" customHeight="1" spans="1:6">
      <c r="A11" s="25" t="s">
        <v>181</v>
      </c>
      <c r="B11" s="80">
        <v>0</v>
      </c>
      <c r="C11" s="80">
        <v>0</v>
      </c>
      <c r="D11" s="109" t="s">
        <v>96</v>
      </c>
      <c r="E11" s="109" t="s">
        <v>96</v>
      </c>
      <c r="F11" s="109" t="s">
        <v>96</v>
      </c>
    </row>
    <row r="12" ht="28.5" customHeight="1" spans="1:6">
      <c r="A12" s="118" t="s">
        <v>87</v>
      </c>
      <c r="B12" s="87">
        <v>0</v>
      </c>
      <c r="C12" s="87">
        <v>0</v>
      </c>
      <c r="D12" s="119" t="s">
        <v>96</v>
      </c>
      <c r="E12" s="119" t="s">
        <v>96</v>
      </c>
      <c r="F12" s="119" t="s">
        <v>96</v>
      </c>
    </row>
    <row r="13" ht="28.5" customHeight="1" spans="1:6">
      <c r="A13" s="116" t="s">
        <v>182</v>
      </c>
      <c r="B13" s="59">
        <v>0</v>
      </c>
      <c r="C13" s="59">
        <v>0</v>
      </c>
      <c r="D13" s="11" t="s">
        <v>96</v>
      </c>
      <c r="E13" s="11" t="s">
        <v>96</v>
      </c>
      <c r="F13" s="11" t="s">
        <v>96</v>
      </c>
    </row>
    <row r="14" ht="28.5" customHeight="1" spans="1:6">
      <c r="A14" s="116" t="s">
        <v>183</v>
      </c>
      <c r="B14" s="100">
        <f>B5+B9+B12+B13</f>
        <v>0</v>
      </c>
      <c r="C14" s="100">
        <f>C5+C9+C12+C13</f>
        <v>0</v>
      </c>
      <c r="D14" s="117" t="s">
        <v>148</v>
      </c>
      <c r="E14" s="100">
        <f>E5+E8+E9</f>
        <v>0</v>
      </c>
      <c r="F14" s="100">
        <f>F5+F8+F9</f>
        <v>0</v>
      </c>
    </row>
    <row r="15" ht="28.5" customHeight="1" spans="1:6">
      <c r="A15" s="116" t="s">
        <v>184</v>
      </c>
      <c r="B15" s="59">
        <v>0</v>
      </c>
      <c r="C15" s="59">
        <v>0</v>
      </c>
      <c r="D15" s="117" t="s">
        <v>150</v>
      </c>
      <c r="E15" s="59">
        <v>0</v>
      </c>
      <c r="F15" s="59">
        <v>0</v>
      </c>
    </row>
    <row r="16" ht="28.5" customHeight="1" spans="1:6">
      <c r="A16" s="120" t="s">
        <v>185</v>
      </c>
      <c r="B16" s="59">
        <v>0</v>
      </c>
      <c r="C16" s="59">
        <v>0</v>
      </c>
      <c r="D16" s="117" t="s">
        <v>152</v>
      </c>
      <c r="E16" s="59">
        <v>0</v>
      </c>
      <c r="F16" s="59">
        <v>0</v>
      </c>
    </row>
    <row r="17" ht="28.5" customHeight="1" spans="1:6">
      <c r="A17" s="121" t="s">
        <v>186</v>
      </c>
      <c r="B17" s="100">
        <f>B14+B15+B16</f>
        <v>0</v>
      </c>
      <c r="C17" s="100">
        <f>C14+C15+C16</f>
        <v>0</v>
      </c>
      <c r="D17" s="117" t="s">
        <v>154</v>
      </c>
      <c r="E17" s="100">
        <f>E14+E15+E16</f>
        <v>0</v>
      </c>
      <c r="F17" s="100">
        <f>F14+F15+F16</f>
        <v>0</v>
      </c>
    </row>
    <row r="18" ht="28.5" customHeight="1" spans="1:6">
      <c r="A18" s="97" t="s">
        <v>96</v>
      </c>
      <c r="B18" s="11" t="s">
        <v>96</v>
      </c>
      <c r="C18" s="11" t="s">
        <v>96</v>
      </c>
      <c r="D18" s="117" t="s">
        <v>155</v>
      </c>
      <c r="E18" s="122">
        <f>B17-E17</f>
        <v>0</v>
      </c>
      <c r="F18" s="122">
        <f>C17-F17</f>
        <v>0</v>
      </c>
    </row>
    <row r="19" ht="28.5" customHeight="1" spans="1:6">
      <c r="A19" s="118" t="s">
        <v>187</v>
      </c>
      <c r="B19" s="59">
        <v>0</v>
      </c>
      <c r="C19" s="100">
        <f>E19</f>
        <v>0</v>
      </c>
      <c r="D19" s="117" t="s">
        <v>157</v>
      </c>
      <c r="E19" s="93">
        <f>B19+E18</f>
        <v>0</v>
      </c>
      <c r="F19" s="93">
        <f>C19+F18</f>
        <v>0</v>
      </c>
    </row>
    <row r="20" ht="28.5" customHeight="1" spans="1:6">
      <c r="A20" s="123" t="s">
        <v>112</v>
      </c>
      <c r="B20" s="122">
        <f>B17+B19</f>
        <v>0</v>
      </c>
      <c r="C20" s="122">
        <f>C17+C19</f>
        <v>0</v>
      </c>
      <c r="D20" s="123" t="s">
        <v>112</v>
      </c>
      <c r="E20" s="122">
        <f>E17+E19</f>
        <v>0</v>
      </c>
      <c r="F20" s="122">
        <f>F17+F19</f>
        <v>0</v>
      </c>
    </row>
    <row r="21" ht="28.5" customHeight="1" spans="1:6">
      <c r="A21" s="35"/>
      <c r="B21" s="124"/>
      <c r="C21" s="124"/>
      <c r="D21" s="125"/>
      <c r="E21" s="124"/>
      <c r="F21" s="37" t="s">
        <v>188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74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zoomScalePageLayoutView="60" workbookViewId="0">
      <pane topLeftCell="C5" activePane="bottomRight" state="frozen"/>
      <selection activeCell="A1" sqref="A1:F1"/>
    </sheetView>
  </sheetViews>
  <sheetFormatPr defaultColWidth="8" defaultRowHeight="13.5" outlineLevelCol="5"/>
  <cols>
    <col min="1" max="1" width="34.85" style="1"/>
    <col min="2" max="3" width="30.4" style="1"/>
    <col min="4" max="4" width="47.0416666666667" style="1"/>
    <col min="5" max="6" width="30.4" style="1"/>
  </cols>
  <sheetData>
    <row r="1" ht="48" customHeight="1" spans="1:6">
      <c r="A1" s="2" t="s">
        <v>189</v>
      </c>
      <c r="B1" s="3"/>
      <c r="C1" s="3"/>
      <c r="D1" s="3"/>
      <c r="E1" s="3"/>
      <c r="F1" s="3"/>
    </row>
    <row r="2" ht="21" customHeight="1" spans="1:6">
      <c r="A2" s="99"/>
      <c r="B2" s="99"/>
      <c r="C2" s="99"/>
      <c r="D2" s="99"/>
      <c r="E2" s="76" t="s">
        <v>35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39.7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190</v>
      </c>
      <c r="B5" s="59">
        <v>0</v>
      </c>
      <c r="C5" s="59">
        <v>0</v>
      </c>
      <c r="D5" s="78" t="s">
        <v>191</v>
      </c>
      <c r="E5" s="100">
        <f>E6+E7+E8</f>
        <v>0</v>
      </c>
      <c r="F5" s="100">
        <f>F6+F7+F8</f>
        <v>0</v>
      </c>
    </row>
    <row r="6" ht="30" customHeight="1" spans="1:6">
      <c r="A6" s="16" t="s">
        <v>192</v>
      </c>
      <c r="B6" s="59">
        <v>0</v>
      </c>
      <c r="C6" s="59">
        <v>0</v>
      </c>
      <c r="D6" s="79" t="s">
        <v>193</v>
      </c>
      <c r="E6" s="59">
        <v>0</v>
      </c>
      <c r="F6" s="59">
        <v>0</v>
      </c>
    </row>
    <row r="7" ht="28.5" customHeight="1" spans="1:6">
      <c r="A7" s="25" t="s">
        <v>194</v>
      </c>
      <c r="B7" s="59">
        <v>0</v>
      </c>
      <c r="C7" s="59">
        <v>0</v>
      </c>
      <c r="D7" s="81" t="s">
        <v>195</v>
      </c>
      <c r="E7" s="59">
        <v>0</v>
      </c>
      <c r="F7" s="59">
        <v>0</v>
      </c>
    </row>
    <row r="8" ht="30" customHeight="1" spans="1:6">
      <c r="A8" s="92" t="s">
        <v>196</v>
      </c>
      <c r="B8" s="59">
        <v>0</v>
      </c>
      <c r="C8" s="59">
        <v>0</v>
      </c>
      <c r="D8" s="101" t="s">
        <v>197</v>
      </c>
      <c r="E8" s="80">
        <v>0</v>
      </c>
      <c r="F8" s="80">
        <v>0</v>
      </c>
    </row>
    <row r="9" ht="28.5" customHeight="1" spans="1:6">
      <c r="A9" s="10" t="s">
        <v>125</v>
      </c>
      <c r="B9" s="59">
        <v>0</v>
      </c>
      <c r="C9" s="59">
        <v>0</v>
      </c>
      <c r="D9" s="102" t="s">
        <v>198</v>
      </c>
      <c r="E9" s="87">
        <v>0</v>
      </c>
      <c r="F9" s="87">
        <v>0</v>
      </c>
    </row>
    <row r="10" ht="30.75" customHeight="1" spans="1:6">
      <c r="A10" s="103" t="s">
        <v>96</v>
      </c>
      <c r="B10" s="104" t="s">
        <v>96</v>
      </c>
      <c r="C10" s="104" t="s">
        <v>96</v>
      </c>
      <c r="D10" s="10" t="s">
        <v>199</v>
      </c>
      <c r="E10" s="59">
        <v>0</v>
      </c>
      <c r="F10" s="59">
        <v>0</v>
      </c>
    </row>
    <row r="11" ht="30.75" customHeight="1" spans="1:6">
      <c r="A11" s="104" t="s">
        <v>96</v>
      </c>
      <c r="B11" s="104" t="s">
        <v>96</v>
      </c>
      <c r="C11" s="104" t="s">
        <v>96</v>
      </c>
      <c r="D11" s="10" t="s">
        <v>200</v>
      </c>
      <c r="E11" s="100">
        <f>E12+E13+E14</f>
        <v>0</v>
      </c>
      <c r="F11" s="100">
        <f>F12+F13+F14</f>
        <v>0</v>
      </c>
    </row>
    <row r="12" ht="30.75" customHeight="1" spans="1:6">
      <c r="A12" s="105" t="s">
        <v>96</v>
      </c>
      <c r="B12" s="105" t="s">
        <v>96</v>
      </c>
      <c r="C12" s="105" t="s">
        <v>96</v>
      </c>
      <c r="D12" s="32" t="s">
        <v>201</v>
      </c>
      <c r="E12" s="80">
        <v>0</v>
      </c>
      <c r="F12" s="80">
        <v>0</v>
      </c>
    </row>
    <row r="13" ht="30.75" customHeight="1" spans="1:6">
      <c r="A13" s="85" t="s">
        <v>96</v>
      </c>
      <c r="B13" s="85" t="s">
        <v>96</v>
      </c>
      <c r="C13" s="85" t="s">
        <v>96</v>
      </c>
      <c r="D13" s="101" t="s">
        <v>202</v>
      </c>
      <c r="E13" s="82">
        <v>0</v>
      </c>
      <c r="F13" s="82">
        <v>0</v>
      </c>
    </row>
    <row r="14" ht="30.75" customHeight="1" spans="1:6">
      <c r="A14" s="92" t="s">
        <v>146</v>
      </c>
      <c r="B14" s="87">
        <v>0</v>
      </c>
      <c r="C14" s="87">
        <v>0</v>
      </c>
      <c r="D14" s="106" t="s">
        <v>203</v>
      </c>
      <c r="E14" s="87">
        <v>0</v>
      </c>
      <c r="F14" s="87">
        <v>0</v>
      </c>
    </row>
    <row r="15" ht="28.5" customHeight="1" spans="1:6">
      <c r="A15" s="32" t="s">
        <v>95</v>
      </c>
      <c r="B15" s="80">
        <v>0</v>
      </c>
      <c r="C15" s="80">
        <v>0</v>
      </c>
      <c r="D15" s="107" t="s">
        <v>123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B5+B7+B8+B9+B14</f>
        <v>0</v>
      </c>
      <c r="C16" s="93">
        <f>C5+C7+C8+C9+C14</f>
        <v>0</v>
      </c>
      <c r="D16" s="108" t="s">
        <v>130</v>
      </c>
      <c r="E16" s="93">
        <f>E5+E9+E10+E11+E15</f>
        <v>0</v>
      </c>
      <c r="F16" s="93">
        <f>F5+F9+F10+F11+F15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78" t="s">
        <v>132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78" t="s">
        <v>134</v>
      </c>
      <c r="E18" s="80">
        <v>0</v>
      </c>
      <c r="F18" s="80">
        <v>0</v>
      </c>
    </row>
    <row r="19" ht="28.5" customHeight="1" spans="1:6">
      <c r="A19" s="10" t="s">
        <v>153</v>
      </c>
      <c r="B19" s="93">
        <f>B16+B17+B18</f>
        <v>0</v>
      </c>
      <c r="C19" s="93">
        <f>C16+C17+C18</f>
        <v>0</v>
      </c>
      <c r="D19" s="78" t="s">
        <v>136</v>
      </c>
      <c r="E19" s="94">
        <f>E16+E17+E18</f>
        <v>0</v>
      </c>
      <c r="F19" s="94">
        <f>F16+F17+F18</f>
        <v>0</v>
      </c>
    </row>
    <row r="20" ht="28.5" customHeight="1" spans="1:6">
      <c r="A20" s="11" t="s">
        <v>96</v>
      </c>
      <c r="B20" s="11" t="s">
        <v>96</v>
      </c>
      <c r="C20" s="109" t="s">
        <v>96</v>
      </c>
      <c r="D20" s="78" t="s">
        <v>137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78" t="s">
        <v>139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0" t="s">
        <v>112</v>
      </c>
      <c r="E22" s="93">
        <f>E19+E21</f>
        <v>0</v>
      </c>
      <c r="F22" s="93">
        <f>F19+F21</f>
        <v>0</v>
      </c>
    </row>
    <row r="23" ht="28.5" customHeight="1" spans="1:6">
      <c r="A23" s="111"/>
      <c r="B23" s="98"/>
      <c r="C23" s="98"/>
      <c r="D23" s="111"/>
      <c r="E23" s="98"/>
      <c r="F23" s="77" t="s">
        <v>204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61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社预01-预算总表</vt:lpstr>
      <vt:lpstr>社预02-企业职工养老保险预算表</vt:lpstr>
      <vt:lpstr>社预03-城乡居民养老保险预算表</vt:lpstr>
      <vt:lpstr>社预04-机关事业单位养老保险预算表</vt:lpstr>
      <vt:lpstr>社预05-职工医疗保险预算表</vt:lpstr>
      <vt:lpstr>社预06-城乡居民医保预算表</vt:lpstr>
      <vt:lpstr>社预07-工伤保险预算表</vt:lpstr>
      <vt:lpstr>社预08-失业保险预算表</vt:lpstr>
      <vt:lpstr>社预附01-财政对社会保险基金补助情况表</vt:lpstr>
      <vt:lpstr>社预附02-地方财政对企业职工养老保险基金补助情况构成表</vt:lpstr>
      <vt:lpstr>社预附03-基本养老保险基础资料</vt:lpstr>
      <vt:lpstr>社预附04-基本医疗保险基础资料表</vt:lpstr>
      <vt:lpstr>社预附05-失业保险、工伤保险基础资料表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2024-08-16T10:23:00Z</dcterms:created>
  <dcterms:modified xsi:type="dcterms:W3CDTF">2024-08-16T08:06:19Z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BC7F8F192B6041D38950B4C2DB1E56F6</vt:lpwstr>
  </property>
  <property fmtid="{D5CDD505-2E9C-101B-9397-08002B2CF9AE}" pid="3" name="KSOProductBuildVer">
    <vt:lpwstr>2052-11.1.0.11875</vt:lpwstr>
  </property>
</Properties>
</file>