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" sheetId="3" r:id="rId1"/>
  </sheets>
  <definedNames>
    <definedName name="_xlnm.Print_Titles" localSheetId="0">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<sst xmlns="http://schemas.openxmlformats.org/spreadsheetml/2006/main" count="369" uniqueCount="210">
  <si>
    <t>沁源县2023年财政涉农资金统筹整合支付完成情况表</t>
  </si>
  <si>
    <t>单位：万元</t>
  </si>
  <si>
    <t>项目名称</t>
  </si>
  <si>
    <t>项目主管部门</t>
  </si>
  <si>
    <t>责任单位</t>
  </si>
  <si>
    <t>实施地点</t>
  </si>
  <si>
    <t>建设任务</t>
  </si>
  <si>
    <t>资金规模</t>
  </si>
  <si>
    <t>筹资方式</t>
  </si>
  <si>
    <t>2023年统筹整合资金计划投入</t>
  </si>
  <si>
    <t>已支付金额</t>
  </si>
  <si>
    <t>余额</t>
  </si>
  <si>
    <t>绩效目标</t>
  </si>
  <si>
    <t>备注</t>
  </si>
  <si>
    <t>总计</t>
  </si>
  <si>
    <t>林草局</t>
  </si>
  <si>
    <t>沁源县2023年林麝驯养繁殖补助项目</t>
  </si>
  <si>
    <t>沁河镇、法中乡、郭道镇</t>
  </si>
  <si>
    <t>购买种麝250只</t>
  </si>
  <si>
    <t>县级</t>
  </si>
  <si>
    <t>林麝养殖规模扩大250只</t>
  </si>
  <si>
    <t>沁源县2023年林下中药材种植奖补项目</t>
  </si>
  <si>
    <t>全县范围</t>
  </si>
  <si>
    <t>种植党参、苦参10000亩</t>
  </si>
  <si>
    <t>新增林下中药材种植面积10000亩</t>
  </si>
  <si>
    <t>沁源县2023年黄河和黄河流域防护林屏障建设工程</t>
  </si>
  <si>
    <t>沁河镇、王陶镇、聪子峪乡</t>
  </si>
  <si>
    <t>荒山造林20000亩，封山育林5000亩</t>
  </si>
  <si>
    <t>省1000+县640</t>
  </si>
  <si>
    <t>新增人工造林面积2万亩左右，提升森林经营质量5000亩</t>
  </si>
  <si>
    <t>沁源县2023年退化草原生态保护修复治理项目</t>
  </si>
  <si>
    <t>王陶镇</t>
  </si>
  <si>
    <t>生态修复1000亩，施肥1600公斤，种草1500公斤</t>
  </si>
  <si>
    <t>省级</t>
  </si>
  <si>
    <t>提升5000亩草原植被覆盖</t>
  </si>
  <si>
    <t>沁源县2023年林下经济示范项目</t>
  </si>
  <si>
    <t>沁源县新兴盛造林绿化有限公司</t>
  </si>
  <si>
    <t>韩洪乡</t>
  </si>
  <si>
    <t>种植党参、苦参、黄芪2000亩</t>
  </si>
  <si>
    <t>新增中药材种植面积2000亩</t>
  </si>
  <si>
    <t>现代农业
发展中心</t>
  </si>
  <si>
    <t>圈舍建设及畜禽引进</t>
  </si>
  <si>
    <t>现代农业发展中心</t>
  </si>
  <si>
    <t>12个乡镇</t>
  </si>
  <si>
    <t>圈舍60825平方米
引进鸡100700只
引进猪100头
引进牛1610头
引进羊16794只</t>
  </si>
  <si>
    <t>省837.59+县977.39+县结余187.4</t>
  </si>
  <si>
    <t>9个企业进行圈舍新建和扩建60825平方米，有效扩大规模，实现标准化。可承载100700只蛋鸡、1610头牛、16794只羊、100头猪的后期繁殖和蛋产品产出。有效增加企业经济效益、助推乡村振兴的社会效益、优良品种可带来肉质优良蛋质高品等生态效益。</t>
  </si>
  <si>
    <t>青贮窖建设</t>
  </si>
  <si>
    <t>7000立方</t>
  </si>
  <si>
    <t>4个企业进行青贮窖建设，可完成7000立方的存贮量，可回收3700余亩的高秆作物秸秆，提高秸秆利用率，降低养殖成本，增加养殖经济效益。</t>
  </si>
  <si>
    <t>农业农村局</t>
  </si>
  <si>
    <t>大豆玉米带状复合种植</t>
  </si>
  <si>
    <t>全县12个乡镇</t>
  </si>
  <si>
    <t>种植9354.9亩</t>
  </si>
  <si>
    <t>玉米不减产，多收一茬豆种植面积达到9354.9亩</t>
  </si>
  <si>
    <t>水果玉米种植</t>
  </si>
  <si>
    <t>1863.8亩</t>
  </si>
  <si>
    <t>全县12个乡镇发展特色水果玉米产业1863.8亩，增加农民收入</t>
  </si>
  <si>
    <t>马铃薯种薯补贴</t>
  </si>
  <si>
    <t>11064.25亩（1438352.5公斤）</t>
  </si>
  <si>
    <t>在我县12个乡镇种植万亩马铃薯</t>
  </si>
  <si>
    <t>马铃薯原种繁育</t>
  </si>
  <si>
    <t>原种繁育2690亩</t>
  </si>
  <si>
    <t>提高优质脱毒种薯原种繁育2690亩，提高生产能力</t>
  </si>
  <si>
    <t>中药材育苗补贴</t>
  </si>
  <si>
    <t>党参育苗2159.38亩，黄芪、黄芩育苗1668.44亩</t>
  </si>
  <si>
    <t>亩增加收入1000元左右</t>
  </si>
  <si>
    <t>中药材种植补贴</t>
  </si>
  <si>
    <t>2021年4167.19亩、2022年9532亩、2023年20690.74亩</t>
  </si>
  <si>
    <t>发展中药材产业，亩增加收入500元</t>
  </si>
  <si>
    <t>食用菌种植补贴</t>
  </si>
  <si>
    <t>418.6万棒</t>
  </si>
  <si>
    <t>实现利用资源优势推动特色产业发展，亩增加收入1000元</t>
  </si>
  <si>
    <t>有机旱作农业示范基地</t>
  </si>
  <si>
    <t>1151.6亩</t>
  </si>
  <si>
    <t>提高单产水平，种植1151.6亩，提升品质，推进有机旱作农业农业发展</t>
  </si>
  <si>
    <t>农产品产地冷藏保鲜</t>
  </si>
  <si>
    <t>7901.84m³</t>
  </si>
  <si>
    <t>建设冷藏保鲜面积7901.84m³，推进农产品流通现代化</t>
  </si>
  <si>
    <t>草莓种植补贴</t>
  </si>
  <si>
    <t>法中乡
沁河镇</t>
  </si>
  <si>
    <t>设施草莓种植479.94亩</t>
  </si>
  <si>
    <t>建设草莓种植479.94亩，实现利用资源优势推动特色产业发展，增加农民收入目标</t>
  </si>
  <si>
    <t>秸秆青(黄)贮</t>
  </si>
  <si>
    <t>农技中心</t>
  </si>
  <si>
    <t>全县</t>
  </si>
  <si>
    <t>4028.97亩</t>
  </si>
  <si>
    <t>建设秸秆青(黄)贮4028.97亩，促进秸秆循环利用，提高秸秆利用率</t>
  </si>
  <si>
    <t>土地深耕</t>
  </si>
  <si>
    <t>全县耕地</t>
  </si>
  <si>
    <t>114189.57亩</t>
  </si>
  <si>
    <t>建设土地深耕面积11.41亩，提高耕地增产能力</t>
  </si>
  <si>
    <t>蔬菜种植</t>
  </si>
  <si>
    <t>露地种植792亩、设施种植184.5亩</t>
  </si>
  <si>
    <t>种植蔬菜900余亩，提高蔬菜生产能力，丰富农民“菜篮子”</t>
  </si>
  <si>
    <t>清种大豆</t>
  </si>
  <si>
    <t>744.73亩</t>
  </si>
  <si>
    <t>种植大豆744.73亩，增加大豆产量</t>
  </si>
  <si>
    <t>撂荒地复耕复种</t>
  </si>
  <si>
    <t>376.62亩</t>
  </si>
  <si>
    <t>增加耕地面积376.62亩</t>
  </si>
  <si>
    <t>设施大棚建设补贴</t>
  </si>
  <si>
    <t>春秋棚40.5亩、食用菌菇房78.88亩、覆被式钢架大棚5.2亩、新建智能化温室9.5亩</t>
  </si>
  <si>
    <t>提高土地利用率，春秋棚40.5亩、食用菌菇房78.88亩、覆被式钢架大棚5.2亩、新建智能化温室9.5亩，增加农民收入</t>
  </si>
  <si>
    <t>“三品一标”</t>
  </si>
  <si>
    <t>1个</t>
  </si>
  <si>
    <t>打造我县优质品牌，增加产品知名度</t>
  </si>
  <si>
    <t>农产品展销</t>
  </si>
  <si>
    <t>7个企业参展13次</t>
  </si>
  <si>
    <t>推动农产品流通，扩大我县农产品影响力</t>
  </si>
  <si>
    <t>农产品烘干房补贴</t>
  </si>
  <si>
    <t>3924m³</t>
  </si>
  <si>
    <t>建设烘干房3924m³，延长农产品供应时间，推动农产品向加工发展</t>
  </si>
  <si>
    <t>发展壮大村级集体经济</t>
  </si>
  <si>
    <t>38个村</t>
  </si>
  <si>
    <t>对全县12个乡镇进行考察，壮大集体经济组织，发展特色产业，提高收入</t>
  </si>
  <si>
    <t>9354.9亩</t>
  </si>
  <si>
    <t>玉米不减产，多收一茬豆大豆，玉米带状复合种植9354.9亩</t>
  </si>
  <si>
    <t>畜牧转型发展</t>
  </si>
  <si>
    <t>扶持1个肉牛养殖场3个羊养殖场，购买能繁母牛50头、黑山羊1200只。</t>
  </si>
  <si>
    <t>扶持1个肉牛养殖场3个羊养殖场，购买能繁母牛50头、黑山羊1200只。提高我县畜产品供应能力</t>
  </si>
  <si>
    <t>中药材及药茶发展</t>
  </si>
  <si>
    <t>建设中药材（药茶）标准化基地2000亩、中药材良种繁育基地1000亩</t>
  </si>
  <si>
    <t>6家企业完成，提高标准化种植水平，辐射带动全县中药材种植规范生产；繁育道地中药材种苗提高药材品质，打造沁源特色品牌</t>
  </si>
  <si>
    <t>设施蔬菜</t>
  </si>
  <si>
    <t>建设省级标准化生产示范园1个、食用菌菌棒生产基地2个</t>
  </si>
  <si>
    <t>创建标准化生产示范基地，建设省级标准化生产示范园1个、食用菌菌棒生产基地2个带动我县蔬菜产业发展；加大食用菌菌棒生产，满足我县菌农种植需求</t>
  </si>
  <si>
    <t>农机化发展</t>
  </si>
  <si>
    <t>建立1个中药材机械化生产示范区</t>
  </si>
  <si>
    <t>建立1个中药材机械化生产示范区，提高中药材机械化生产水平</t>
  </si>
  <si>
    <t>现代种业发展</t>
  </si>
  <si>
    <t>建设马铃薯原种基地1800亩</t>
  </si>
  <si>
    <t>建设马铃薯原种基地1800亩，增加马铃薯原种生产能力，满足我县种植需求</t>
  </si>
  <si>
    <t>高素质农民培育</t>
  </si>
  <si>
    <t>专业生产型和技能服务型高素质农民培育200人</t>
  </si>
  <si>
    <t>专业生产型和技能服务型高素质农民培育200人，提高农民素质，增强服务能力</t>
  </si>
  <si>
    <t>外来物种入侵普查</t>
  </si>
  <si>
    <t>农业外来入侵物种普查数据填报、补充调查、数据审核及现场核查、编制报告</t>
  </si>
  <si>
    <t>补充调查出现频率在20-25%的农业外来入侵物种普查数据</t>
  </si>
  <si>
    <t>“三品一标”认证</t>
  </si>
  <si>
    <t>绿色食品获证产品1个</t>
  </si>
  <si>
    <t>建设绿色食品获证产品1个，打造我县优质品牌，增加产品知名度</t>
  </si>
  <si>
    <t>乡村振兴局</t>
  </si>
  <si>
    <t>县级乡村振兴示范片区创建</t>
  </si>
  <si>
    <t>创建乡镇人民政府</t>
  </si>
  <si>
    <t>符合创建的村庄片区</t>
  </si>
  <si>
    <t>农村人居环境改善、产业发展、公共服务设施提升</t>
  </si>
  <si>
    <t>县级+自筹</t>
  </si>
  <si>
    <t>通过实施5个片区15个行政村示范创建项目，产业发展或基础设施建设，培育乡村产业发展，改善人居环境。</t>
  </si>
  <si>
    <t>脱贫户小额信贷贴息</t>
  </si>
  <si>
    <t>为符合条件的脱贫户小额信贷进行贴息</t>
  </si>
  <si>
    <t>省143.54+县46.46</t>
  </si>
  <si>
    <t>对890余脱贫户小额信贷贷款予以按季度贴息，促进脱贫户自主创业增收。</t>
  </si>
  <si>
    <t>2022-2023学年雨露计划补贴项目</t>
  </si>
  <si>
    <t>完成全县符合条件的建档立卡贫困学生在校补贴</t>
  </si>
  <si>
    <t>对全县符合条件的建档立卡贫困学生230余人发放资助金，全县不出现1例因学返贫。</t>
  </si>
  <si>
    <t>致富带头人培训费用</t>
  </si>
  <si>
    <t>乡村振兴产业发展高级管理示范培训</t>
  </si>
  <si>
    <t>组织20名致富带头人参加乡村振兴产业发展高级管理培训，提高带头人综合素质，以点带面，发挥好带头引领作用</t>
  </si>
  <si>
    <t>太行家政培训费用</t>
  </si>
  <si>
    <t>有外出就业意向，年龄在18—55周岁之间，具有初中及以上文化程度的脱贫人口、监测对象家庭劳动力和其他农村剩余劳动力进行培训</t>
  </si>
  <si>
    <t>省8+市23.08+县23.92</t>
  </si>
  <si>
    <t>组织440名脱贫户或监测户劳动力参加太行家政培训，通过自身技能水平的提升，实现稳定就业增收</t>
  </si>
  <si>
    <t>脱贫劳动力“外出务工”一次性交通补贴</t>
  </si>
  <si>
    <t>乡镇人民政府</t>
  </si>
  <si>
    <t>为全县符合条件的脱贫劳动力进行补贴</t>
  </si>
  <si>
    <t>对符合条件的脱贫户、监测户1000余人发放“三项补贴”，激发两类户内生动力，促进两类户增收</t>
  </si>
  <si>
    <t>四元村滑子菇种植项目</t>
  </si>
  <si>
    <t>四元村集体经济股份合作社</t>
  </si>
  <si>
    <t>沁河镇四元村</t>
  </si>
  <si>
    <t>建设种植大棚10座，占地面积20余亩</t>
  </si>
  <si>
    <t>省级+自筹</t>
  </si>
  <si>
    <t>通过10座大棚项目建设，发展滑子菇种植，壮大村集体经济收入，带动群众致富</t>
  </si>
  <si>
    <t>城南村粉制品厂原材料库房维修</t>
  </si>
  <si>
    <t>城南村集体经济股份合作社</t>
  </si>
  <si>
    <t>沁河镇城南村</t>
  </si>
  <si>
    <t>维修原材料库房12间</t>
  </si>
  <si>
    <t>市级+自筹</t>
  </si>
  <si>
    <t>通过12间厂房维修，发展加工服务业，壮大村集体经济收入，带动群众致富</t>
  </si>
  <si>
    <t>崖头村农机具托管服务项目</t>
  </si>
  <si>
    <t>崖头村集体经济股份合作社</t>
  </si>
  <si>
    <t>景凤镇崖头村</t>
  </si>
  <si>
    <t>购买拖拉机1604 
（旋耕、深耕、秸秆粉碎）青贮机、收割机</t>
  </si>
  <si>
    <t>通过购买农用机2台，发展农机托管服务，壮大村集体经济收入，带动群众致富</t>
  </si>
  <si>
    <t>益泽沟村农机服务项目</t>
  </si>
  <si>
    <t>益泽沟村集体经济股份合作社</t>
  </si>
  <si>
    <t>王陶镇益泽沟村</t>
  </si>
  <si>
    <t>购买一台多功能农用机械，可以收割青储饲料、收玉米、在全镇通过农机服务发展集体经济</t>
  </si>
  <si>
    <t>通过购买1台农用机，发展农机服务，壮大村集体经济收入，带动群众致富</t>
  </si>
  <si>
    <t>南峪村道路护坡扎坝工程</t>
  </si>
  <si>
    <t>南峪村村委</t>
  </si>
  <si>
    <t>中峪乡南峪村</t>
  </si>
  <si>
    <t>南峪村道路护坡扎坝工程，扎坝40米长，6米高</t>
  </si>
  <si>
    <t>通过扎240平米的路坝，改善农村人居环境及农村基础设施建设，方便群众出行</t>
  </si>
  <si>
    <t>市级乡村振兴示范村创建项目补助资金</t>
  </si>
  <si>
    <t>长征村、景凤村</t>
  </si>
  <si>
    <t>交口乡长征村、景凤镇景凤村</t>
  </si>
  <si>
    <t>长征村蒲公英小镇河道治理工程、停车场建设工程 、露营地建设工程、弱电改造工程；景凤村管网改造、残垣断壁休整、粪污处理池项目</t>
  </si>
  <si>
    <t xml:space="preserve">市200+县100
</t>
  </si>
  <si>
    <t>通过实施2022年乡村振兴示范村创建巩固提升项目，加强产业配套基础设施建设，发展壮大示范村产业</t>
  </si>
  <si>
    <t>庭院经济补助</t>
  </si>
  <si>
    <t xml:space="preserve">涉及所属乡镇人民政府
</t>
  </si>
  <si>
    <t>对符合庭院经济奖补的农户发放补贴</t>
  </si>
  <si>
    <t>市级</t>
  </si>
  <si>
    <t>通过发放补助，发展庭院经济，促进农民增收，助推乡村振兴</t>
  </si>
  <si>
    <t xml:space="preserve">壮大村集体经济项目
</t>
  </si>
  <si>
    <t>韩洪乡旭河村、景凤镇贾庄村、法中乡董家村、师庄村、王和镇南坪村、中峪乡中峪村、郭道镇苏家庄村</t>
  </si>
  <si>
    <t>韩洪乡旭河村食用菌种植、郭道镇苏家庄村黑山羊养殖、王和镇南坪村小杂粮深加工基地建设等7个种养加项目</t>
  </si>
  <si>
    <t>省105
+县35</t>
  </si>
  <si>
    <t>7个村实施种养加项目，村集体经济增收，带动群众致富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</si>
</sst>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9"/>
  <sheetViews>
    <sheetView tabSelected="1" view="pageBreakPreview" zoomScaleNormal="100" workbookViewId="0">
      <pane ySplit="3" topLeftCell="A4" activePane="bottomLeft" state="frozen"/>
      <selection/>
      <selection pane="bottomLeft" activeCell="C7" sqref="C7"/>
    </sheetView>
  </sheetViews>
  <sheetFormatPr defaultColWidth="9" defaultRowHeight="14.25"/>
  <cols>
    <col min="1" max="1" width="11.125" style="3" customWidth="1"/>
    <col min="2" max="2" width="9.375" style="3" customWidth="1"/>
    <col min="3" max="3" width="9.125" style="3" customWidth="1"/>
    <col min="4" max="4" width="10.5" style="3" customWidth="1"/>
    <col min="5" max="5" width="14.875" style="3" customWidth="1"/>
    <col min="6" max="6" width="11.125" style="3" customWidth="1"/>
    <col min="7" max="7" width="9.75" style="3" customWidth="1"/>
    <col min="8" max="10" width="12.25" style="3" customWidth="1"/>
    <col min="11" max="11" width="14.25" style="3" customWidth="1"/>
    <col min="12" max="13" width="9" style="3" customWidth="1"/>
    <col min="14" max="16384" width="9" style="3"/>
  </cols>
  <sheetData>
    <row r="1" ht="4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2.5" spans="1:12">
      <c r="A2" s="5"/>
      <c r="B2" s="5"/>
      <c r="C2" s="5"/>
      <c r="D2" s="6"/>
      <c r="E2" s="6"/>
      <c r="F2" s="7">
        <v>45282</v>
      </c>
      <c r="G2" s="8"/>
      <c r="H2" s="6"/>
      <c r="I2" s="6"/>
      <c r="J2" s="6"/>
      <c r="K2" s="7" t="s">
        <v>1</v>
      </c>
      <c r="L2" s="8"/>
    </row>
    <row r="3" s="1" customFormat="1" ht="44.1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1" customFormat="1" ht="44.1" customHeight="1" spans="1:12">
      <c r="A4" s="10"/>
      <c r="B4" s="10" t="s">
        <v>14</v>
      </c>
      <c r="C4" s="10"/>
      <c r="D4" s="10"/>
      <c r="E4" s="10"/>
      <c r="F4" s="10">
        <f>SUM(F5,F11,F14,F44)</f>
        <v>13265.18</v>
      </c>
      <c r="G4" s="10"/>
      <c r="H4" s="10">
        <f>H5+H11+H14+H44</f>
        <v>11001.18</v>
      </c>
      <c r="I4" s="10">
        <f>I5+I11+I14+I44</f>
        <v>10834.31</v>
      </c>
      <c r="J4" s="10">
        <f>J5+J11+J14+J44</f>
        <v>166.87</v>
      </c>
      <c r="K4" s="10"/>
      <c r="L4" s="21"/>
    </row>
    <row r="5" ht="29.1" customHeight="1" spans="1:12">
      <c r="A5" s="11"/>
      <c r="B5" s="11" t="s">
        <v>15</v>
      </c>
      <c r="C5" s="11"/>
      <c r="D5" s="11"/>
      <c r="E5" s="11"/>
      <c r="F5" s="11">
        <f>SUM(F6:F10)</f>
        <v>3405</v>
      </c>
      <c r="G5" s="11"/>
      <c r="H5" s="11">
        <f>SUM(H6:H10)</f>
        <v>1896</v>
      </c>
      <c r="I5" s="11">
        <f>SUM(I6:I10)</f>
        <v>1895.27</v>
      </c>
      <c r="J5" s="11">
        <f>SUM(J6:J10)</f>
        <v>0.729999999999997</v>
      </c>
      <c r="K5" s="11"/>
      <c r="L5" s="22"/>
    </row>
    <row r="6" ht="49.5" customHeight="1" spans="1:12">
      <c r="A6" s="12" t="s">
        <v>16</v>
      </c>
      <c r="B6" s="12" t="s">
        <v>15</v>
      </c>
      <c r="C6" s="12" t="s">
        <v>15</v>
      </c>
      <c r="D6" s="12" t="s">
        <v>17</v>
      </c>
      <c r="E6" s="12" t="s">
        <v>18</v>
      </c>
      <c r="F6" s="12">
        <v>625</v>
      </c>
      <c r="G6" s="12" t="s">
        <v>19</v>
      </c>
      <c r="H6" s="12">
        <v>75</v>
      </c>
      <c r="I6" s="12">
        <v>75</v>
      </c>
      <c r="J6" s="12">
        <f>H6-I6</f>
        <v>0</v>
      </c>
      <c r="K6" s="12" t="s">
        <v>20</v>
      </c>
      <c r="L6" s="22"/>
    </row>
    <row r="7" ht="49.5" customHeight="1" spans="1:12">
      <c r="A7" s="12" t="s">
        <v>21</v>
      </c>
      <c r="B7" s="12" t="s">
        <v>15</v>
      </c>
      <c r="C7" s="12" t="s">
        <v>15</v>
      </c>
      <c r="D7" s="12" t="s">
        <v>22</v>
      </c>
      <c r="E7" s="12" t="s">
        <v>23</v>
      </c>
      <c r="F7" s="12">
        <v>800</v>
      </c>
      <c r="G7" s="12" t="s">
        <v>19</v>
      </c>
      <c r="H7" s="12">
        <v>95</v>
      </c>
      <c r="I7" s="12">
        <v>94.78</v>
      </c>
      <c r="J7" s="12">
        <f>H7-I7</f>
        <v>0.219999999999999</v>
      </c>
      <c r="K7" s="12" t="s">
        <v>24</v>
      </c>
      <c r="L7" s="12"/>
    </row>
    <row r="8" ht="49.5" customHeight="1" spans="1:12">
      <c r="A8" s="12" t="s">
        <v>25</v>
      </c>
      <c r="B8" s="12" t="s">
        <v>15</v>
      </c>
      <c r="C8" s="12" t="s">
        <v>15</v>
      </c>
      <c r="D8" s="12" t="s">
        <v>26</v>
      </c>
      <c r="E8" s="12" t="s">
        <v>27</v>
      </c>
      <c r="F8" s="12">
        <v>1850</v>
      </c>
      <c r="G8" s="12" t="s">
        <v>28</v>
      </c>
      <c r="H8" s="12">
        <v>1640</v>
      </c>
      <c r="I8" s="12">
        <v>1640</v>
      </c>
      <c r="J8" s="12">
        <f>H8-I8</f>
        <v>0</v>
      </c>
      <c r="K8" s="23" t="s">
        <v>29</v>
      </c>
      <c r="L8" s="12"/>
    </row>
    <row r="9" ht="49.5" customHeight="1" spans="1:12">
      <c r="A9" s="12" t="s">
        <v>30</v>
      </c>
      <c r="B9" s="12" t="s">
        <v>15</v>
      </c>
      <c r="C9" s="12" t="s">
        <v>15</v>
      </c>
      <c r="D9" s="12" t="s">
        <v>31</v>
      </c>
      <c r="E9" s="12" t="s">
        <v>32</v>
      </c>
      <c r="F9" s="12">
        <v>50</v>
      </c>
      <c r="G9" s="12" t="s">
        <v>33</v>
      </c>
      <c r="H9" s="12">
        <v>46</v>
      </c>
      <c r="I9" s="12">
        <v>45.49</v>
      </c>
      <c r="J9" s="12">
        <f>H9-I9</f>
        <v>0.509999999999998</v>
      </c>
      <c r="K9" s="12" t="s">
        <v>34</v>
      </c>
      <c r="L9" s="12"/>
    </row>
    <row r="10" ht="49.5" customHeight="1" spans="1:12">
      <c r="A10" s="12" t="s">
        <v>35</v>
      </c>
      <c r="B10" s="12" t="s">
        <v>15</v>
      </c>
      <c r="C10" s="12" t="s">
        <v>36</v>
      </c>
      <c r="D10" s="12" t="s">
        <v>37</v>
      </c>
      <c r="E10" s="12" t="s">
        <v>38</v>
      </c>
      <c r="F10" s="12">
        <v>80</v>
      </c>
      <c r="G10" s="12" t="s">
        <v>33</v>
      </c>
      <c r="H10" s="12">
        <v>40</v>
      </c>
      <c r="I10" s="12">
        <v>40</v>
      </c>
      <c r="J10" s="12">
        <f>H10-I10</f>
        <v>0</v>
      </c>
      <c r="K10" s="12" t="s">
        <v>39</v>
      </c>
      <c r="L10" s="12"/>
    </row>
    <row r="11" ht="36" customHeight="1" spans="1:12">
      <c r="A11" s="11"/>
      <c r="B11" s="11" t="s">
        <v>40</v>
      </c>
      <c r="C11" s="11"/>
      <c r="D11" s="11"/>
      <c r="E11" s="11"/>
      <c r="F11" s="11">
        <f>SUM(F12:F13)</f>
        <v>2044.38</v>
      </c>
      <c r="G11" s="11"/>
      <c r="H11" s="11">
        <f>SUM(H12:H13)</f>
        <v>2044.38</v>
      </c>
      <c r="I11" s="11">
        <f>SUM(I12:I13)</f>
        <v>2000.31</v>
      </c>
      <c r="J11" s="11">
        <f>SUM(J12:J13)</f>
        <v>44.07</v>
      </c>
      <c r="K11" s="11"/>
      <c r="L11" s="22"/>
    </row>
    <row r="12" s="2" customFormat="1" ht="136.5" spans="1:12">
      <c r="A12" s="13" t="s">
        <v>41</v>
      </c>
      <c r="B12" s="12" t="s">
        <v>40</v>
      </c>
      <c r="C12" s="13" t="s">
        <v>42</v>
      </c>
      <c r="D12" s="14" t="s">
        <v>43</v>
      </c>
      <c r="E12" s="12" t="s">
        <v>44</v>
      </c>
      <c r="F12" s="15">
        <v>2002.38</v>
      </c>
      <c r="G12" s="12" t="s">
        <v>45</v>
      </c>
      <c r="H12" s="15">
        <v>2002.38</v>
      </c>
      <c r="I12" s="15">
        <v>1958.31</v>
      </c>
      <c r="J12" s="15">
        <v>44.07</v>
      </c>
      <c r="K12" s="24" t="s">
        <v>46</v>
      </c>
      <c r="L12" s="12"/>
    </row>
    <row r="13" ht="73.5" spans="1:12">
      <c r="A13" s="14" t="s">
        <v>47</v>
      </c>
      <c r="B13" s="12" t="s">
        <v>40</v>
      </c>
      <c r="C13" s="13" t="s">
        <v>42</v>
      </c>
      <c r="D13" s="14" t="s">
        <v>43</v>
      </c>
      <c r="E13" s="15" t="s">
        <v>48</v>
      </c>
      <c r="F13" s="15">
        <v>42</v>
      </c>
      <c r="G13" s="15" t="s">
        <v>19</v>
      </c>
      <c r="H13" s="15">
        <v>42</v>
      </c>
      <c r="I13" s="15">
        <v>42</v>
      </c>
      <c r="J13" s="15">
        <v>0</v>
      </c>
      <c r="K13" s="24" t="s">
        <v>49</v>
      </c>
      <c r="L13" s="12"/>
    </row>
    <row r="14" ht="38.1" customHeight="1" spans="1:12">
      <c r="A14" s="16"/>
      <c r="B14" s="11" t="s">
        <v>50</v>
      </c>
      <c r="C14" s="16"/>
      <c r="D14" s="16"/>
      <c r="E14" s="16"/>
      <c r="F14" s="11">
        <f>SUM(F15:F43)</f>
        <v>5286.4</v>
      </c>
      <c r="G14" s="11"/>
      <c r="H14" s="11">
        <f>SUM(H15:H43)</f>
        <v>5286.4</v>
      </c>
      <c r="I14" s="11">
        <f>SUM(I15:I43)</f>
        <v>5286.4</v>
      </c>
      <c r="J14" s="11">
        <f>SUM(J15:J43)</f>
        <v>0</v>
      </c>
      <c r="K14" s="16"/>
      <c r="L14" s="22"/>
    </row>
    <row r="15" ht="36" customHeight="1" spans="1:12">
      <c r="A15" s="12" t="s">
        <v>51</v>
      </c>
      <c r="B15" s="12" t="s">
        <v>50</v>
      </c>
      <c r="C15" s="12" t="s">
        <v>50</v>
      </c>
      <c r="D15" s="12" t="s">
        <v>52</v>
      </c>
      <c r="E15" s="12" t="s">
        <v>53</v>
      </c>
      <c r="F15" s="12">
        <v>187.1</v>
      </c>
      <c r="G15" s="12" t="s">
        <v>19</v>
      </c>
      <c r="H15" s="12">
        <v>187.1</v>
      </c>
      <c r="I15" s="12">
        <v>187.1</v>
      </c>
      <c r="J15" s="12">
        <f>H15-I15</f>
        <v>0</v>
      </c>
      <c r="K15" s="25" t="s">
        <v>54</v>
      </c>
      <c r="L15" s="22"/>
    </row>
    <row r="16" ht="47" customHeight="1" spans="1:12">
      <c r="A16" s="12" t="s">
        <v>55</v>
      </c>
      <c r="B16" s="12" t="s">
        <v>50</v>
      </c>
      <c r="C16" s="12" t="s">
        <v>50</v>
      </c>
      <c r="D16" s="12" t="s">
        <v>52</v>
      </c>
      <c r="E16" s="12" t="s">
        <v>56</v>
      </c>
      <c r="F16" s="12">
        <v>18.64</v>
      </c>
      <c r="G16" s="12" t="s">
        <v>19</v>
      </c>
      <c r="H16" s="12">
        <v>18.64</v>
      </c>
      <c r="I16" s="12">
        <v>18.64</v>
      </c>
      <c r="J16" s="12">
        <f t="shared" ref="J16:J43" si="0">H16-I16</f>
        <v>0</v>
      </c>
      <c r="K16" s="25" t="s">
        <v>57</v>
      </c>
      <c r="L16" s="22"/>
    </row>
    <row r="17" ht="41" customHeight="1" spans="1:12">
      <c r="A17" s="12" t="s">
        <v>58</v>
      </c>
      <c r="B17" s="12" t="s">
        <v>50</v>
      </c>
      <c r="C17" s="12" t="s">
        <v>50</v>
      </c>
      <c r="D17" s="12" t="s">
        <v>52</v>
      </c>
      <c r="E17" s="12" t="s">
        <v>59</v>
      </c>
      <c r="F17" s="12">
        <v>580.81</v>
      </c>
      <c r="G17" s="12" t="s">
        <v>19</v>
      </c>
      <c r="H17" s="12">
        <v>580.81</v>
      </c>
      <c r="I17" s="12">
        <v>580.81</v>
      </c>
      <c r="J17" s="12">
        <f t="shared" si="0"/>
        <v>0</v>
      </c>
      <c r="K17" s="25" t="s">
        <v>60</v>
      </c>
      <c r="L17" s="22"/>
    </row>
    <row r="18" ht="36" spans="1:12">
      <c r="A18" s="12" t="s">
        <v>61</v>
      </c>
      <c r="B18" s="12" t="s">
        <v>50</v>
      </c>
      <c r="C18" s="12" t="s">
        <v>50</v>
      </c>
      <c r="D18" s="12" t="s">
        <v>52</v>
      </c>
      <c r="E18" s="12" t="s">
        <v>62</v>
      </c>
      <c r="F18" s="12">
        <v>134.5</v>
      </c>
      <c r="G18" s="12" t="s">
        <v>19</v>
      </c>
      <c r="H18" s="12">
        <v>134.5</v>
      </c>
      <c r="I18" s="12">
        <v>134.5</v>
      </c>
      <c r="J18" s="12">
        <f t="shared" si="0"/>
        <v>0</v>
      </c>
      <c r="K18" s="12" t="s">
        <v>63</v>
      </c>
      <c r="L18" s="22"/>
    </row>
    <row r="19" ht="36" spans="1:12">
      <c r="A19" s="12" t="s">
        <v>64</v>
      </c>
      <c r="B19" s="12" t="s">
        <v>50</v>
      </c>
      <c r="C19" s="12" t="s">
        <v>50</v>
      </c>
      <c r="D19" s="12" t="s">
        <v>52</v>
      </c>
      <c r="E19" s="12" t="s">
        <v>65</v>
      </c>
      <c r="F19" s="12">
        <v>316.04</v>
      </c>
      <c r="G19" s="12" t="s">
        <v>19</v>
      </c>
      <c r="H19" s="12">
        <v>316.04</v>
      </c>
      <c r="I19" s="12">
        <v>316.04</v>
      </c>
      <c r="J19" s="12">
        <f t="shared" si="0"/>
        <v>0</v>
      </c>
      <c r="K19" s="12" t="s">
        <v>66</v>
      </c>
      <c r="L19" s="22"/>
    </row>
    <row r="20" ht="36" spans="1:12">
      <c r="A20" s="12" t="s">
        <v>67</v>
      </c>
      <c r="B20" s="12" t="s">
        <v>50</v>
      </c>
      <c r="C20" s="12" t="s">
        <v>50</v>
      </c>
      <c r="D20" s="12" t="s">
        <v>52</v>
      </c>
      <c r="E20" s="12" t="s">
        <v>68</v>
      </c>
      <c r="F20" s="12">
        <v>1250.43</v>
      </c>
      <c r="G20" s="12" t="s">
        <v>19</v>
      </c>
      <c r="H20" s="12">
        <v>1250.43</v>
      </c>
      <c r="I20" s="12">
        <v>1250.43</v>
      </c>
      <c r="J20" s="12">
        <f t="shared" si="0"/>
        <v>0</v>
      </c>
      <c r="K20" s="12" t="s">
        <v>69</v>
      </c>
      <c r="L20" s="22"/>
    </row>
    <row r="21" ht="33.75" spans="1:12">
      <c r="A21" s="12" t="s">
        <v>70</v>
      </c>
      <c r="B21" s="12" t="s">
        <v>50</v>
      </c>
      <c r="C21" s="12" t="s">
        <v>50</v>
      </c>
      <c r="D21" s="12" t="s">
        <v>52</v>
      </c>
      <c r="E21" s="12" t="s">
        <v>71</v>
      </c>
      <c r="F21" s="12">
        <v>418.6</v>
      </c>
      <c r="G21" s="12" t="s">
        <v>19</v>
      </c>
      <c r="H21" s="12">
        <v>418.6</v>
      </c>
      <c r="I21" s="12">
        <v>418.6</v>
      </c>
      <c r="J21" s="12">
        <f t="shared" si="0"/>
        <v>0</v>
      </c>
      <c r="K21" s="25" t="s">
        <v>72</v>
      </c>
      <c r="L21" s="22"/>
    </row>
    <row r="22" s="2" customFormat="1" ht="45.95" customHeight="1" spans="1:12">
      <c r="A22" s="12" t="s">
        <v>73</v>
      </c>
      <c r="B22" s="12" t="s">
        <v>50</v>
      </c>
      <c r="C22" s="12" t="s">
        <v>50</v>
      </c>
      <c r="D22" s="12" t="s">
        <v>52</v>
      </c>
      <c r="E22" s="12" t="s">
        <v>74</v>
      </c>
      <c r="F22" s="12">
        <v>23.03</v>
      </c>
      <c r="G22" s="12" t="s">
        <v>19</v>
      </c>
      <c r="H22" s="12">
        <v>23.03</v>
      </c>
      <c r="I22" s="12">
        <v>23.03</v>
      </c>
      <c r="J22" s="12">
        <f t="shared" si="0"/>
        <v>0</v>
      </c>
      <c r="K22" s="25" t="s">
        <v>75</v>
      </c>
      <c r="L22" s="26"/>
    </row>
    <row r="23" s="2" customFormat="1" ht="33.75" spans="1:12">
      <c r="A23" s="12" t="s">
        <v>76</v>
      </c>
      <c r="B23" s="12" t="s">
        <v>50</v>
      </c>
      <c r="C23" s="12" t="s">
        <v>50</v>
      </c>
      <c r="D23" s="12" t="s">
        <v>52</v>
      </c>
      <c r="E23" s="12" t="s">
        <v>77</v>
      </c>
      <c r="F23" s="12">
        <v>140</v>
      </c>
      <c r="G23" s="12" t="s">
        <v>19</v>
      </c>
      <c r="H23" s="12">
        <v>140</v>
      </c>
      <c r="I23" s="12">
        <v>140</v>
      </c>
      <c r="J23" s="12">
        <f t="shared" si="0"/>
        <v>0</v>
      </c>
      <c r="K23" s="25" t="s">
        <v>78</v>
      </c>
      <c r="L23" s="26"/>
    </row>
    <row r="24" s="2" customFormat="1" ht="56.25" spans="1:12">
      <c r="A24" s="12" t="s">
        <v>79</v>
      </c>
      <c r="B24" s="12" t="s">
        <v>50</v>
      </c>
      <c r="C24" s="12" t="s">
        <v>50</v>
      </c>
      <c r="D24" s="12" t="s">
        <v>80</v>
      </c>
      <c r="E24" s="12" t="s">
        <v>81</v>
      </c>
      <c r="F24" s="12">
        <v>95.99</v>
      </c>
      <c r="G24" s="12" t="s">
        <v>19</v>
      </c>
      <c r="H24" s="12">
        <v>95.99</v>
      </c>
      <c r="I24" s="12">
        <v>95.99</v>
      </c>
      <c r="J24" s="12">
        <f t="shared" si="0"/>
        <v>0</v>
      </c>
      <c r="K24" s="25" t="s">
        <v>82</v>
      </c>
      <c r="L24" s="26"/>
    </row>
    <row r="25" s="2" customFormat="1" ht="48" spans="1:12">
      <c r="A25" s="12" t="s">
        <v>83</v>
      </c>
      <c r="B25" s="12" t="s">
        <v>50</v>
      </c>
      <c r="C25" s="12" t="s">
        <v>84</v>
      </c>
      <c r="D25" s="12" t="s">
        <v>85</v>
      </c>
      <c r="E25" s="12" t="s">
        <v>86</v>
      </c>
      <c r="F25" s="12">
        <v>8.06</v>
      </c>
      <c r="G25" s="12" t="s">
        <v>19</v>
      </c>
      <c r="H25" s="12">
        <v>8.06</v>
      </c>
      <c r="I25" s="12">
        <v>8.06</v>
      </c>
      <c r="J25" s="12">
        <f t="shared" si="0"/>
        <v>0</v>
      </c>
      <c r="K25" s="12" t="s">
        <v>87</v>
      </c>
      <c r="L25" s="26"/>
    </row>
    <row r="26" s="2" customFormat="1" ht="36" spans="1:12">
      <c r="A26" s="12" t="s">
        <v>88</v>
      </c>
      <c r="B26" s="12" t="s">
        <v>50</v>
      </c>
      <c r="C26" s="12" t="s">
        <v>84</v>
      </c>
      <c r="D26" s="12" t="s">
        <v>89</v>
      </c>
      <c r="E26" s="12" t="s">
        <v>90</v>
      </c>
      <c r="F26" s="12">
        <v>340.54</v>
      </c>
      <c r="G26" s="12" t="s">
        <v>19</v>
      </c>
      <c r="H26" s="12">
        <v>340.54</v>
      </c>
      <c r="I26" s="12">
        <v>340.54</v>
      </c>
      <c r="J26" s="12">
        <f t="shared" si="0"/>
        <v>0</v>
      </c>
      <c r="K26" s="12" t="s">
        <v>91</v>
      </c>
      <c r="L26" s="26"/>
    </row>
    <row r="27" s="2" customFormat="1" ht="48" spans="1:12">
      <c r="A27" s="12" t="s">
        <v>92</v>
      </c>
      <c r="B27" s="12" t="s">
        <v>50</v>
      </c>
      <c r="C27" s="12" t="s">
        <v>50</v>
      </c>
      <c r="D27" s="12" t="s">
        <v>52</v>
      </c>
      <c r="E27" s="12" t="s">
        <v>93</v>
      </c>
      <c r="F27" s="12">
        <v>11.61</v>
      </c>
      <c r="G27" s="12" t="s">
        <v>19</v>
      </c>
      <c r="H27" s="12">
        <v>11.61</v>
      </c>
      <c r="I27" s="12">
        <v>11.61</v>
      </c>
      <c r="J27" s="12">
        <f t="shared" si="0"/>
        <v>0</v>
      </c>
      <c r="K27" s="12" t="s">
        <v>94</v>
      </c>
      <c r="L27" s="26"/>
    </row>
    <row r="28" s="2" customFormat="1" ht="36" spans="1:12">
      <c r="A28" s="12" t="s">
        <v>95</v>
      </c>
      <c r="B28" s="12" t="s">
        <v>50</v>
      </c>
      <c r="C28" s="12" t="s">
        <v>50</v>
      </c>
      <c r="D28" s="12" t="s">
        <v>52</v>
      </c>
      <c r="E28" s="12" t="s">
        <v>96</v>
      </c>
      <c r="F28" s="12">
        <v>7.45</v>
      </c>
      <c r="G28" s="12" t="s">
        <v>19</v>
      </c>
      <c r="H28" s="12">
        <v>7.45</v>
      </c>
      <c r="I28" s="12">
        <v>7.45</v>
      </c>
      <c r="J28" s="12">
        <f t="shared" si="0"/>
        <v>0</v>
      </c>
      <c r="K28" s="12" t="s">
        <v>97</v>
      </c>
      <c r="L28" s="26"/>
    </row>
    <row r="29" s="2" customFormat="1" ht="30" customHeight="1" spans="1:12">
      <c r="A29" s="12" t="s">
        <v>98</v>
      </c>
      <c r="B29" s="12" t="s">
        <v>50</v>
      </c>
      <c r="C29" s="12" t="s">
        <v>50</v>
      </c>
      <c r="D29" s="12" t="s">
        <v>52</v>
      </c>
      <c r="E29" s="12" t="s">
        <v>99</v>
      </c>
      <c r="F29" s="12">
        <v>3.77</v>
      </c>
      <c r="G29" s="12" t="s">
        <v>19</v>
      </c>
      <c r="H29" s="12">
        <v>3.77</v>
      </c>
      <c r="I29" s="12">
        <v>3.77</v>
      </c>
      <c r="J29" s="12">
        <f t="shared" si="0"/>
        <v>0</v>
      </c>
      <c r="K29" s="12" t="s">
        <v>100</v>
      </c>
      <c r="L29" s="26"/>
    </row>
    <row r="30" s="2" customFormat="1" ht="63" spans="1:12">
      <c r="A30" s="12" t="s">
        <v>101</v>
      </c>
      <c r="B30" s="12" t="s">
        <v>50</v>
      </c>
      <c r="C30" s="12" t="s">
        <v>50</v>
      </c>
      <c r="D30" s="12" t="s">
        <v>52</v>
      </c>
      <c r="E30" s="12" t="s">
        <v>102</v>
      </c>
      <c r="F30" s="12">
        <v>122.18</v>
      </c>
      <c r="G30" s="12" t="s">
        <v>19</v>
      </c>
      <c r="H30" s="12">
        <v>122.18</v>
      </c>
      <c r="I30" s="12">
        <v>122.18</v>
      </c>
      <c r="J30" s="12">
        <f t="shared" si="0"/>
        <v>0</v>
      </c>
      <c r="K30" s="27" t="s">
        <v>103</v>
      </c>
      <c r="L30" s="26"/>
    </row>
    <row r="31" s="2" customFormat="1" ht="33" customHeight="1" spans="1:12">
      <c r="A31" s="12" t="s">
        <v>104</v>
      </c>
      <c r="B31" s="12" t="s">
        <v>50</v>
      </c>
      <c r="C31" s="12" t="s">
        <v>50</v>
      </c>
      <c r="D31" s="12" t="s">
        <v>52</v>
      </c>
      <c r="E31" s="12" t="s">
        <v>105</v>
      </c>
      <c r="F31" s="12">
        <v>2</v>
      </c>
      <c r="G31" s="12" t="s">
        <v>19</v>
      </c>
      <c r="H31" s="12">
        <v>2</v>
      </c>
      <c r="I31" s="12">
        <v>2</v>
      </c>
      <c r="J31" s="12">
        <f t="shared" si="0"/>
        <v>0</v>
      </c>
      <c r="K31" s="27" t="s">
        <v>106</v>
      </c>
      <c r="L31" s="26"/>
    </row>
    <row r="32" s="2" customFormat="1" ht="39" customHeight="1" spans="1:12">
      <c r="A32" s="12" t="s">
        <v>107</v>
      </c>
      <c r="B32" s="12" t="s">
        <v>50</v>
      </c>
      <c r="C32" s="12" t="s">
        <v>50</v>
      </c>
      <c r="D32" s="12" t="s">
        <v>52</v>
      </c>
      <c r="E32" s="12" t="s">
        <v>108</v>
      </c>
      <c r="F32" s="12">
        <v>5</v>
      </c>
      <c r="G32" s="12" t="s">
        <v>19</v>
      </c>
      <c r="H32" s="12">
        <v>5</v>
      </c>
      <c r="I32" s="12">
        <v>5</v>
      </c>
      <c r="J32" s="12">
        <f t="shared" si="0"/>
        <v>0</v>
      </c>
      <c r="K32" s="27" t="s">
        <v>109</v>
      </c>
      <c r="L32" s="26"/>
    </row>
    <row r="33" s="2" customFormat="1" ht="42" spans="1:12">
      <c r="A33" s="12" t="s">
        <v>110</v>
      </c>
      <c r="B33" s="12" t="s">
        <v>50</v>
      </c>
      <c r="C33" s="12" t="s">
        <v>50</v>
      </c>
      <c r="D33" s="12" t="s">
        <v>52</v>
      </c>
      <c r="E33" s="12" t="s">
        <v>111</v>
      </c>
      <c r="F33" s="12">
        <v>78.48</v>
      </c>
      <c r="G33" s="12" t="s">
        <v>19</v>
      </c>
      <c r="H33" s="12">
        <v>78.48</v>
      </c>
      <c r="I33" s="12">
        <v>78.48</v>
      </c>
      <c r="J33" s="12">
        <f t="shared" si="0"/>
        <v>0</v>
      </c>
      <c r="K33" s="27" t="s">
        <v>112</v>
      </c>
      <c r="L33" s="26"/>
    </row>
    <row r="34" s="2" customFormat="1" ht="42" spans="1:12">
      <c r="A34" s="12" t="s">
        <v>113</v>
      </c>
      <c r="B34" s="12" t="s">
        <v>50</v>
      </c>
      <c r="C34" s="12" t="s">
        <v>50</v>
      </c>
      <c r="D34" s="12" t="s">
        <v>52</v>
      </c>
      <c r="E34" s="12" t="s">
        <v>114</v>
      </c>
      <c r="F34" s="12">
        <v>880</v>
      </c>
      <c r="G34" s="12" t="s">
        <v>19</v>
      </c>
      <c r="H34" s="12">
        <v>880</v>
      </c>
      <c r="I34" s="12">
        <v>880</v>
      </c>
      <c r="J34" s="12">
        <f t="shared" si="0"/>
        <v>0</v>
      </c>
      <c r="K34" s="27" t="s">
        <v>115</v>
      </c>
      <c r="L34" s="26"/>
    </row>
    <row r="35" s="2" customFormat="1" ht="31.5" spans="1:12">
      <c r="A35" s="12" t="s">
        <v>51</v>
      </c>
      <c r="B35" s="12" t="s">
        <v>50</v>
      </c>
      <c r="C35" s="12" t="s">
        <v>50</v>
      </c>
      <c r="D35" s="12" t="s">
        <v>52</v>
      </c>
      <c r="E35" s="12" t="s">
        <v>116</v>
      </c>
      <c r="F35" s="12">
        <v>46.77</v>
      </c>
      <c r="G35" s="12" t="s">
        <v>33</v>
      </c>
      <c r="H35" s="12">
        <v>46.77</v>
      </c>
      <c r="I35" s="12">
        <v>46.77</v>
      </c>
      <c r="J35" s="12">
        <f t="shared" si="0"/>
        <v>0</v>
      </c>
      <c r="K35" s="27" t="s">
        <v>117</v>
      </c>
      <c r="L35" s="26"/>
    </row>
    <row r="36" s="2" customFormat="1" ht="52.5" spans="1:12">
      <c r="A36" s="12" t="s">
        <v>118</v>
      </c>
      <c r="B36" s="12" t="s">
        <v>50</v>
      </c>
      <c r="C36" s="12" t="s">
        <v>50</v>
      </c>
      <c r="D36" s="12" t="s">
        <v>52</v>
      </c>
      <c r="E36" s="12" t="s">
        <v>119</v>
      </c>
      <c r="F36" s="12">
        <v>83</v>
      </c>
      <c r="G36" s="12" t="s">
        <v>33</v>
      </c>
      <c r="H36" s="12">
        <v>83</v>
      </c>
      <c r="I36" s="12">
        <v>83</v>
      </c>
      <c r="J36" s="12">
        <f t="shared" si="0"/>
        <v>0</v>
      </c>
      <c r="K36" s="27" t="s">
        <v>120</v>
      </c>
      <c r="L36" s="26"/>
    </row>
    <row r="37" s="2" customFormat="1" ht="73.5" spans="1:12">
      <c r="A37" s="12" t="s">
        <v>121</v>
      </c>
      <c r="B37" s="12" t="s">
        <v>50</v>
      </c>
      <c r="C37" s="12" t="s">
        <v>50</v>
      </c>
      <c r="D37" s="12" t="s">
        <v>52</v>
      </c>
      <c r="E37" s="12" t="s">
        <v>122</v>
      </c>
      <c r="F37" s="12">
        <v>240</v>
      </c>
      <c r="G37" s="12" t="s">
        <v>33</v>
      </c>
      <c r="H37" s="12">
        <v>240</v>
      </c>
      <c r="I37" s="12">
        <v>240</v>
      </c>
      <c r="J37" s="12">
        <f t="shared" si="0"/>
        <v>0</v>
      </c>
      <c r="K37" s="27" t="s">
        <v>123</v>
      </c>
      <c r="L37" s="26"/>
    </row>
    <row r="38" s="2" customFormat="1" ht="84" spans="1:12">
      <c r="A38" s="12" t="s">
        <v>124</v>
      </c>
      <c r="B38" s="12" t="s">
        <v>50</v>
      </c>
      <c r="C38" s="12" t="s">
        <v>50</v>
      </c>
      <c r="D38" s="12" t="s">
        <v>52</v>
      </c>
      <c r="E38" s="12" t="s">
        <v>125</v>
      </c>
      <c r="F38" s="12">
        <v>160</v>
      </c>
      <c r="G38" s="12" t="s">
        <v>33</v>
      </c>
      <c r="H38" s="12">
        <v>160</v>
      </c>
      <c r="I38" s="12">
        <v>160</v>
      </c>
      <c r="J38" s="12">
        <f t="shared" si="0"/>
        <v>0</v>
      </c>
      <c r="K38" s="27" t="s">
        <v>126</v>
      </c>
      <c r="L38" s="26"/>
    </row>
    <row r="39" s="2" customFormat="1" ht="31.5" spans="1:12">
      <c r="A39" s="12" t="s">
        <v>127</v>
      </c>
      <c r="B39" s="12" t="s">
        <v>50</v>
      </c>
      <c r="C39" s="12" t="s">
        <v>50</v>
      </c>
      <c r="D39" s="12" t="s">
        <v>37</v>
      </c>
      <c r="E39" s="12" t="s">
        <v>128</v>
      </c>
      <c r="F39" s="12">
        <v>15</v>
      </c>
      <c r="G39" s="12" t="s">
        <v>33</v>
      </c>
      <c r="H39" s="12">
        <v>15</v>
      </c>
      <c r="I39" s="12">
        <v>15</v>
      </c>
      <c r="J39" s="12">
        <f t="shared" si="0"/>
        <v>0</v>
      </c>
      <c r="K39" s="27" t="s">
        <v>129</v>
      </c>
      <c r="L39" s="26"/>
    </row>
    <row r="40" s="2" customFormat="1" ht="42" spans="1:12">
      <c r="A40" s="12" t="s">
        <v>130</v>
      </c>
      <c r="B40" s="12" t="s">
        <v>50</v>
      </c>
      <c r="C40" s="12" t="s">
        <v>50</v>
      </c>
      <c r="D40" s="12" t="s">
        <v>52</v>
      </c>
      <c r="E40" s="12" t="s">
        <v>131</v>
      </c>
      <c r="F40" s="12">
        <v>90</v>
      </c>
      <c r="G40" s="12" t="s">
        <v>33</v>
      </c>
      <c r="H40" s="12">
        <v>90</v>
      </c>
      <c r="I40" s="12">
        <v>90</v>
      </c>
      <c r="J40" s="12">
        <f t="shared" si="0"/>
        <v>0</v>
      </c>
      <c r="K40" s="27" t="s">
        <v>132</v>
      </c>
      <c r="L40" s="26"/>
    </row>
    <row r="41" s="2" customFormat="1" ht="42" spans="1:12">
      <c r="A41" s="12" t="s">
        <v>133</v>
      </c>
      <c r="B41" s="12" t="s">
        <v>50</v>
      </c>
      <c r="C41" s="12" t="s">
        <v>50</v>
      </c>
      <c r="D41" s="12" t="s">
        <v>52</v>
      </c>
      <c r="E41" s="12" t="s">
        <v>134</v>
      </c>
      <c r="F41" s="12">
        <v>20</v>
      </c>
      <c r="G41" s="12" t="s">
        <v>33</v>
      </c>
      <c r="H41" s="12">
        <v>20</v>
      </c>
      <c r="I41" s="12">
        <v>20</v>
      </c>
      <c r="J41" s="12">
        <f t="shared" si="0"/>
        <v>0</v>
      </c>
      <c r="K41" s="27" t="s">
        <v>135</v>
      </c>
      <c r="L41" s="26"/>
    </row>
    <row r="42" s="2" customFormat="1" ht="41.1" customHeight="1" spans="1:12">
      <c r="A42" s="12" t="s">
        <v>136</v>
      </c>
      <c r="B42" s="12" t="s">
        <v>50</v>
      </c>
      <c r="C42" s="12" t="s">
        <v>50</v>
      </c>
      <c r="D42" s="12" t="s">
        <v>52</v>
      </c>
      <c r="E42" s="12" t="s">
        <v>137</v>
      </c>
      <c r="F42" s="12">
        <v>4.4</v>
      </c>
      <c r="G42" s="12" t="s">
        <v>33</v>
      </c>
      <c r="H42" s="12">
        <v>4.4</v>
      </c>
      <c r="I42" s="12">
        <v>4.4</v>
      </c>
      <c r="J42" s="12">
        <f t="shared" si="0"/>
        <v>0</v>
      </c>
      <c r="K42" s="27" t="s">
        <v>138</v>
      </c>
      <c r="L42" s="26"/>
    </row>
    <row r="43" s="2" customFormat="1" ht="42" spans="1:12">
      <c r="A43" s="12" t="s">
        <v>139</v>
      </c>
      <c r="B43" s="12" t="s">
        <v>50</v>
      </c>
      <c r="C43" s="12" t="s">
        <v>50</v>
      </c>
      <c r="D43" s="12" t="s">
        <v>52</v>
      </c>
      <c r="E43" s="12" t="s">
        <v>140</v>
      </c>
      <c r="F43" s="12">
        <v>3</v>
      </c>
      <c r="G43" s="12" t="s">
        <v>33</v>
      </c>
      <c r="H43" s="12">
        <v>3</v>
      </c>
      <c r="I43" s="12">
        <v>3</v>
      </c>
      <c r="J43" s="12">
        <f t="shared" si="0"/>
        <v>0</v>
      </c>
      <c r="K43" s="27" t="s">
        <v>141</v>
      </c>
      <c r="L43" s="26"/>
    </row>
    <row r="44" s="2" customFormat="1" ht="36" customHeight="1" spans="1:12">
      <c r="A44" s="17"/>
      <c r="B44" s="11" t="s">
        <v>142</v>
      </c>
      <c r="C44" s="17"/>
      <c r="D44" s="17"/>
      <c r="E44" s="17"/>
      <c r="F44" s="11">
        <f>SUM(F45:F58)</f>
        <v>2529.4</v>
      </c>
      <c r="G44" s="11"/>
      <c r="H44" s="11">
        <f>SUM(H45:H58)</f>
        <v>1774.4</v>
      </c>
      <c r="I44" s="11">
        <f>SUM(I45:I58)</f>
        <v>1652.33</v>
      </c>
      <c r="J44" s="11">
        <f>SUM(J45:J58)</f>
        <v>122.07</v>
      </c>
      <c r="K44" s="28"/>
      <c r="L44" s="26"/>
    </row>
    <row r="45" s="2" customFormat="1" ht="66" customHeight="1" spans="1:12">
      <c r="A45" s="18" t="s">
        <v>143</v>
      </c>
      <c r="B45" s="18" t="s">
        <v>142</v>
      </c>
      <c r="C45" s="18" t="s">
        <v>144</v>
      </c>
      <c r="D45" s="18" t="s">
        <v>145</v>
      </c>
      <c r="E45" s="18" t="s">
        <v>146</v>
      </c>
      <c r="F45" s="18">
        <v>1000</v>
      </c>
      <c r="G45" s="18" t="s">
        <v>147</v>
      </c>
      <c r="H45" s="18">
        <v>750</v>
      </c>
      <c r="I45" s="18">
        <v>696</v>
      </c>
      <c r="J45" s="18">
        <f>H45-I45</f>
        <v>54</v>
      </c>
      <c r="K45" s="19" t="s">
        <v>148</v>
      </c>
      <c r="L45" s="26"/>
    </row>
    <row r="46" s="2" customFormat="1" ht="54" customHeight="1" spans="1:12">
      <c r="A46" s="18" t="s">
        <v>149</v>
      </c>
      <c r="B46" s="18" t="s">
        <v>142</v>
      </c>
      <c r="C46" s="18" t="s">
        <v>142</v>
      </c>
      <c r="D46" s="18" t="s">
        <v>22</v>
      </c>
      <c r="E46" s="18" t="s">
        <v>150</v>
      </c>
      <c r="F46" s="18">
        <v>190</v>
      </c>
      <c r="G46" s="18" t="s">
        <v>151</v>
      </c>
      <c r="H46" s="18">
        <f>143.54+46.46</f>
        <v>190</v>
      </c>
      <c r="I46" s="18">
        <v>182.54</v>
      </c>
      <c r="J46" s="18">
        <f t="shared" ref="J46:J58" si="1">H46-I46</f>
        <v>7.46000000000001</v>
      </c>
      <c r="K46" s="19" t="s">
        <v>152</v>
      </c>
      <c r="L46" s="26"/>
    </row>
    <row r="47" s="2" customFormat="1" ht="54" customHeight="1" spans="1:12">
      <c r="A47" s="18" t="s">
        <v>153</v>
      </c>
      <c r="B47" s="18" t="s">
        <v>142</v>
      </c>
      <c r="C47" s="18" t="s">
        <v>142</v>
      </c>
      <c r="D47" s="18" t="s">
        <v>22</v>
      </c>
      <c r="E47" s="18" t="s">
        <v>154</v>
      </c>
      <c r="F47" s="18">
        <v>71.4</v>
      </c>
      <c r="G47" s="18" t="s">
        <v>33</v>
      </c>
      <c r="H47" s="18">
        <v>71.4</v>
      </c>
      <c r="I47" s="18">
        <v>71.4</v>
      </c>
      <c r="J47" s="18">
        <f t="shared" si="1"/>
        <v>0</v>
      </c>
      <c r="K47" s="19" t="s">
        <v>155</v>
      </c>
      <c r="L47" s="26"/>
    </row>
    <row r="48" s="2" customFormat="1" ht="66" customHeight="1" spans="1:12">
      <c r="A48" s="18" t="s">
        <v>156</v>
      </c>
      <c r="B48" s="18" t="s">
        <v>142</v>
      </c>
      <c r="C48" s="18" t="s">
        <v>142</v>
      </c>
      <c r="D48" s="18" t="s">
        <v>22</v>
      </c>
      <c r="E48" s="18" t="s">
        <v>157</v>
      </c>
      <c r="F48" s="18">
        <v>7</v>
      </c>
      <c r="G48" s="18" t="s">
        <v>33</v>
      </c>
      <c r="H48" s="18">
        <v>7</v>
      </c>
      <c r="I48" s="18">
        <v>7</v>
      </c>
      <c r="J48" s="18">
        <f t="shared" si="1"/>
        <v>0</v>
      </c>
      <c r="K48" s="19" t="s">
        <v>158</v>
      </c>
      <c r="L48" s="26"/>
    </row>
    <row r="49" s="2" customFormat="1" ht="66" customHeight="1" spans="1:12">
      <c r="A49" s="18" t="s">
        <v>159</v>
      </c>
      <c r="B49" s="18" t="s">
        <v>142</v>
      </c>
      <c r="C49" s="18" t="s">
        <v>142</v>
      </c>
      <c r="D49" s="18" t="s">
        <v>22</v>
      </c>
      <c r="E49" s="19" t="s">
        <v>160</v>
      </c>
      <c r="F49" s="18">
        <v>55</v>
      </c>
      <c r="G49" s="18" t="s">
        <v>161</v>
      </c>
      <c r="H49" s="18">
        <f>8+23.08+23.92</f>
        <v>55</v>
      </c>
      <c r="I49" s="18">
        <v>29.39</v>
      </c>
      <c r="J49" s="18">
        <f t="shared" si="1"/>
        <v>25.61</v>
      </c>
      <c r="K49" s="19" t="s">
        <v>162</v>
      </c>
      <c r="L49" s="26"/>
    </row>
    <row r="50" s="2" customFormat="1" ht="56" customHeight="1" spans="1:12">
      <c r="A50" s="18" t="s">
        <v>163</v>
      </c>
      <c r="B50" s="18" t="s">
        <v>142</v>
      </c>
      <c r="C50" s="18" t="s">
        <v>164</v>
      </c>
      <c r="D50" s="18" t="s">
        <v>22</v>
      </c>
      <c r="E50" s="18" t="s">
        <v>165</v>
      </c>
      <c r="F50" s="18">
        <v>91</v>
      </c>
      <c r="G50" s="18" t="s">
        <v>19</v>
      </c>
      <c r="H50" s="18">
        <v>91</v>
      </c>
      <c r="I50" s="18">
        <v>91</v>
      </c>
      <c r="J50" s="18">
        <f t="shared" si="1"/>
        <v>0</v>
      </c>
      <c r="K50" s="19" t="s">
        <v>166</v>
      </c>
      <c r="L50" s="26"/>
    </row>
    <row r="51" s="2" customFormat="1" ht="56" customHeight="1" spans="1:12">
      <c r="A51" s="18" t="s">
        <v>167</v>
      </c>
      <c r="B51" s="18" t="s">
        <v>142</v>
      </c>
      <c r="C51" s="18" t="s">
        <v>168</v>
      </c>
      <c r="D51" s="18" t="s">
        <v>169</v>
      </c>
      <c r="E51" s="18" t="s">
        <v>170</v>
      </c>
      <c r="F51" s="18">
        <v>100</v>
      </c>
      <c r="G51" s="18" t="s">
        <v>171</v>
      </c>
      <c r="H51" s="18">
        <v>50</v>
      </c>
      <c r="I51" s="18">
        <v>50</v>
      </c>
      <c r="J51" s="18">
        <f t="shared" si="1"/>
        <v>0</v>
      </c>
      <c r="K51" s="19" t="s">
        <v>172</v>
      </c>
      <c r="L51" s="26"/>
    </row>
    <row r="52" s="2" customFormat="1" ht="56" customHeight="1" spans="1:12">
      <c r="A52" s="18" t="s">
        <v>173</v>
      </c>
      <c r="B52" s="18" t="s">
        <v>142</v>
      </c>
      <c r="C52" s="18" t="s">
        <v>174</v>
      </c>
      <c r="D52" s="18" t="s">
        <v>175</v>
      </c>
      <c r="E52" s="18" t="s">
        <v>176</v>
      </c>
      <c r="F52" s="18">
        <v>30</v>
      </c>
      <c r="G52" s="18" t="s">
        <v>177</v>
      </c>
      <c r="H52" s="18">
        <v>15</v>
      </c>
      <c r="I52" s="18">
        <v>15</v>
      </c>
      <c r="J52" s="18">
        <f t="shared" si="1"/>
        <v>0</v>
      </c>
      <c r="K52" s="19" t="s">
        <v>178</v>
      </c>
      <c r="L52" s="26"/>
    </row>
    <row r="53" s="2" customFormat="1" ht="56" customHeight="1" spans="1:12">
      <c r="A53" s="18" t="s">
        <v>179</v>
      </c>
      <c r="B53" s="18" t="s">
        <v>142</v>
      </c>
      <c r="C53" s="18" t="s">
        <v>180</v>
      </c>
      <c r="D53" s="18" t="s">
        <v>181</v>
      </c>
      <c r="E53" s="20" t="s">
        <v>182</v>
      </c>
      <c r="F53" s="18">
        <v>50</v>
      </c>
      <c r="G53" s="18" t="s">
        <v>171</v>
      </c>
      <c r="H53" s="18">
        <v>30</v>
      </c>
      <c r="I53" s="18">
        <v>30</v>
      </c>
      <c r="J53" s="18">
        <f t="shared" si="1"/>
        <v>0</v>
      </c>
      <c r="K53" s="19" t="s">
        <v>183</v>
      </c>
      <c r="L53" s="26"/>
    </row>
    <row r="54" s="2" customFormat="1" ht="63" customHeight="1" spans="1:12">
      <c r="A54" s="18" t="s">
        <v>184</v>
      </c>
      <c r="B54" s="18" t="s">
        <v>142</v>
      </c>
      <c r="C54" s="18" t="s">
        <v>185</v>
      </c>
      <c r="D54" s="18" t="s">
        <v>186</v>
      </c>
      <c r="E54" s="20" t="s">
        <v>187</v>
      </c>
      <c r="F54" s="18">
        <v>28</v>
      </c>
      <c r="G54" s="18" t="s">
        <v>177</v>
      </c>
      <c r="H54" s="18">
        <v>15</v>
      </c>
      <c r="I54" s="18">
        <v>15</v>
      </c>
      <c r="J54" s="18">
        <f t="shared" si="1"/>
        <v>0</v>
      </c>
      <c r="K54" s="19" t="s">
        <v>188</v>
      </c>
      <c r="L54" s="26"/>
    </row>
    <row r="55" s="2" customFormat="1" ht="58" customHeight="1" spans="1:12">
      <c r="A55" s="18" t="s">
        <v>189</v>
      </c>
      <c r="B55" s="18" t="s">
        <v>142</v>
      </c>
      <c r="C55" s="18" t="s">
        <v>190</v>
      </c>
      <c r="D55" s="18" t="s">
        <v>191</v>
      </c>
      <c r="E55" s="18" t="s">
        <v>192</v>
      </c>
      <c r="F55" s="18">
        <v>30</v>
      </c>
      <c r="G55" s="18" t="s">
        <v>177</v>
      </c>
      <c r="H55" s="18">
        <v>10</v>
      </c>
      <c r="I55" s="18">
        <v>10</v>
      </c>
      <c r="J55" s="18">
        <f t="shared" si="1"/>
        <v>0</v>
      </c>
      <c r="K55" s="19" t="s">
        <v>193</v>
      </c>
      <c r="L55" s="26"/>
    </row>
    <row r="56" s="2" customFormat="1" ht="73.5" spans="1:12">
      <c r="A56" s="18" t="s">
        <v>194</v>
      </c>
      <c r="B56" s="18" t="s">
        <v>142</v>
      </c>
      <c r="C56" s="18" t="s">
        <v>195</v>
      </c>
      <c r="D56" s="18" t="s">
        <v>196</v>
      </c>
      <c r="E56" s="19" t="s">
        <v>197</v>
      </c>
      <c r="F56" s="18">
        <v>337</v>
      </c>
      <c r="G56" s="18" t="s">
        <v>198</v>
      </c>
      <c r="H56" s="18">
        <v>300</v>
      </c>
      <c r="I56" s="18">
        <v>300</v>
      </c>
      <c r="J56" s="18">
        <f t="shared" si="1"/>
        <v>0</v>
      </c>
      <c r="K56" s="19" t="s">
        <v>199</v>
      </c>
      <c r="L56" s="26"/>
    </row>
    <row r="57" s="2" customFormat="1" ht="66" customHeight="1" spans="1:12">
      <c r="A57" s="18" t="s">
        <v>200</v>
      </c>
      <c r="B57" s="18" t="s">
        <v>142</v>
      </c>
      <c r="C57" s="18" t="s">
        <v>201</v>
      </c>
      <c r="D57" s="18" t="s">
        <v>22</v>
      </c>
      <c r="E57" s="18" t="s">
        <v>202</v>
      </c>
      <c r="F57" s="18">
        <v>50</v>
      </c>
      <c r="G57" s="18" t="s">
        <v>203</v>
      </c>
      <c r="H57" s="18">
        <v>50</v>
      </c>
      <c r="I57" s="18">
        <v>50</v>
      </c>
      <c r="J57" s="18">
        <f t="shared" si="1"/>
        <v>0</v>
      </c>
      <c r="K57" s="19" t="s">
        <v>204</v>
      </c>
      <c r="L57" s="26"/>
    </row>
    <row r="58" s="2" customFormat="1" ht="77" customHeight="1" spans="1:12">
      <c r="A58" s="18" t="s">
        <v>205</v>
      </c>
      <c r="B58" s="18" t="s">
        <v>142</v>
      </c>
      <c r="C58" s="18" t="s">
        <v>201</v>
      </c>
      <c r="D58" s="19" t="s">
        <v>206</v>
      </c>
      <c r="E58" s="20" t="s">
        <v>207</v>
      </c>
      <c r="F58" s="18">
        <v>490</v>
      </c>
      <c r="G58" s="18" t="s">
        <v>208</v>
      </c>
      <c r="H58" s="18">
        <f>105+35</f>
        <v>140</v>
      </c>
      <c r="I58" s="18">
        <v>105</v>
      </c>
      <c r="J58" s="18">
        <f t="shared" si="1"/>
        <v>35</v>
      </c>
      <c r="K58" s="19" t="s">
        <v>209</v>
      </c>
      <c r="L58" s="26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</sheetData>
  <mergeCells count="4">
    <mergeCell ref="A1:L1"/>
    <mergeCell ref="A2:C2"/>
    <mergeCell ref="F2:G2"/>
    <mergeCell ref="K2:L2"/>
  </mergeCells>
  <pageMargins left="0.751388888888889" right="0.472222222222222" top="0.66875" bottom="0.802777777777778" header="0.354166666666667" footer="0.5"/>
  <pageSetup paperSize="9" scale="92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2019-03-28T08:29:00Z</dcterms:created>
  <cp:lastPrinted>2023-08-23T09:14:00Z</cp:lastPrinted>
  <dcterms:modified xsi:type="dcterms:W3CDTF">2023-12-25T07:44:37Z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254435EABD4C4D5985FEF843C319D110_13</vt:lpwstr>
  </property>
</Properties>
</file>